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lienci\samorządy\Nowe Miasto Lubawskie Powiat\Przetarg 2021-2023\SIWZ\"/>
    </mc:Choice>
  </mc:AlternateContent>
  <xr:revisionPtr revIDLastSave="0" documentId="13_ncr:1_{3DF5CD44-4F17-4AB5-8FE2-B1AEF5E4BF36}" xr6:coauthVersionLast="45" xr6:coauthVersionMax="45" xr10:uidLastSave="{00000000-0000-0000-0000-000000000000}"/>
  <bookViews>
    <workbookView xWindow="-120" yWindow="-120" windowWidth="20730" windowHeight="11160" tabRatio="700" xr2:uid="{00000000-000D-0000-FFFF-FFFF00000000}"/>
  </bookViews>
  <sheets>
    <sheet name="informacje ogólne" sheetId="11" r:id="rId1"/>
    <sheet name="budynki" sheetId="2" r:id="rId2"/>
    <sheet name="elektronika" sheetId="4" r:id="rId3"/>
    <sheet name="śr. trwałe" sheetId="8" r:id="rId4"/>
    <sheet name="maszyny" sheetId="15" r:id="rId5"/>
    <sheet name="lokalizacje" sheetId="10" r:id="rId6"/>
  </sheets>
  <definedNames>
    <definedName name="_xlnm.Print_Area" localSheetId="1">budynki!$A$1:$Z$35</definedName>
    <definedName name="_xlnm.Print_Area" localSheetId="2">elektronika!$A$1:$D$365</definedName>
    <definedName name="_xlnm.Print_Area" localSheetId="0">'informacje ogólne'!$A$1:$H$19</definedName>
    <definedName name="_xlnm.Print_Area" localSheetId="5">lokalizacje!$A$1:$F$11</definedName>
    <definedName name="_xlnm.Print_Area" localSheetId="3">'śr. trwałe'!$A$1:$E$19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2" l="1"/>
  <c r="H33" i="2"/>
  <c r="H27" i="2"/>
  <c r="H23" i="2"/>
  <c r="H20" i="2"/>
  <c r="H16" i="2"/>
  <c r="H10" i="2"/>
  <c r="D362" i="4" l="1"/>
  <c r="D16" i="8" l="1"/>
  <c r="C16" i="8"/>
  <c r="D363" i="4"/>
  <c r="D361" i="4"/>
  <c r="D360" i="4"/>
  <c r="D349" i="4"/>
  <c r="D342" i="4"/>
  <c r="D313" i="4"/>
  <c r="D309" i="4"/>
  <c r="D301" i="4"/>
  <c r="D289" i="4"/>
  <c r="D283" i="4"/>
  <c r="D273" i="4"/>
  <c r="D268" i="4"/>
  <c r="D246" i="4"/>
  <c r="D231" i="4"/>
  <c r="D196" i="4"/>
  <c r="D182" i="4"/>
  <c r="D171" i="4"/>
  <c r="D119" i="4"/>
  <c r="D15" i="15"/>
  <c r="D357" i="4" l="1"/>
  <c r="D353" i="4"/>
  <c r="C18" i="8"/>
  <c r="D250" i="4" l="1"/>
  <c r="D293" i="4" l="1"/>
</calcChain>
</file>

<file path=xl/sharedStrings.xml><?xml version="1.0" encoding="utf-8"?>
<sst xmlns="http://schemas.openxmlformats.org/spreadsheetml/2006/main" count="955" uniqueCount="578">
  <si>
    <t>lp.</t>
  </si>
  <si>
    <t>rok budowy</t>
  </si>
  <si>
    <t>lokalizacja (adres)</t>
  </si>
  <si>
    <t>RAZEM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</si>
  <si>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</si>
  <si>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</si>
  <si>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</si>
  <si>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</si>
  <si>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/>
        <sz val="10"/>
        <rFont val="Arial"/>
        <family val="2"/>
        <charset val="238"/>
      </rPr>
      <t>wewnątrz budynku</t>
    </r>
    <r>
      <rPr>
        <b/>
        <sz val="10"/>
        <rFont val="Arial"/>
        <family val="2"/>
        <charset val="238"/>
      </rPr>
      <t xml:space="preserve">, czy </t>
    </r>
    <r>
      <rPr>
        <b/>
        <u/>
        <sz val="10"/>
        <rFont val="Arial"/>
        <family val="2"/>
        <charset val="238"/>
      </rPr>
      <t>na zewnątrz</t>
    </r>
  </si>
  <si>
    <t>Lp.</t>
  </si>
  <si>
    <t>Lokalizacja (adres)</t>
  </si>
  <si>
    <t xml:space="preserve">nazwa budynku/ budowli </t>
  </si>
  <si>
    <t xml:space="preserve">przeznaczenie budynku/ budowli </t>
  </si>
  <si>
    <t>czy budynek jest użytkowany? (TAK/NIE)</t>
  </si>
  <si>
    <t>NIP</t>
  </si>
  <si>
    <t>REGON</t>
  </si>
  <si>
    <t>czy jest to budynkek zabytkowy, podlegający nadzorowi konserwatora zabytków?</t>
  </si>
  <si>
    <t>czy budynek jest przeznaczony do rozbiórki? (TAK/NIE)</t>
  </si>
  <si>
    <t>Nazwa jednostki</t>
  </si>
  <si>
    <t>Starostwo Powiatowe</t>
  </si>
  <si>
    <t>1. Starostwo Powiatowe</t>
  </si>
  <si>
    <t>Rodzaj materiałów budowlanych, z jakich wykonano budynek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</si>
  <si>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</si>
  <si>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</si>
  <si>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</si>
  <si>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</si>
  <si>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</si>
  <si>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</si>
  <si>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</si>
  <si>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stolarka okienna i drzwiowa</t>
  </si>
  <si>
    <t>instalacja gazowa</t>
  </si>
  <si>
    <t>instalacja wentylacyjna i kominowa</t>
  </si>
  <si>
    <t>Jednostka</t>
  </si>
  <si>
    <t>Urządzenia i wyposażenie</t>
  </si>
  <si>
    <t>Zespół Szkół w Nowym Mieście Lubawskim</t>
  </si>
  <si>
    <t>877-10-01-958</t>
  </si>
  <si>
    <t>2. Zespół Szkół w Nowym Mieście Lubawskim</t>
  </si>
  <si>
    <t>Zespół Szkół Zawodowych w Kurzętniku</t>
  </si>
  <si>
    <t>877-10-02-076</t>
  </si>
  <si>
    <t>519457404</t>
  </si>
  <si>
    <t>ul. Grunwaldzka 49, 13-306 Kurzętnik</t>
  </si>
  <si>
    <t>3. Zespół Szkół Zawodowych w Kurzętniku</t>
  </si>
  <si>
    <t xml:space="preserve">Powiatowy Środowiskowy Dom Samopomocy </t>
  </si>
  <si>
    <t>877-14-03-071</t>
  </si>
  <si>
    <t>Powiatowy Środowiskowy Dom Samopomocy</t>
  </si>
  <si>
    <t>Powiatowe Centrum Rozwoju Edukacji</t>
  </si>
  <si>
    <t>877-14-76-590</t>
  </si>
  <si>
    <t>281478502</t>
  </si>
  <si>
    <t>Dom Pomocy Społecznej w Grodzicznie</t>
  </si>
  <si>
    <t>877-10-02-202</t>
  </si>
  <si>
    <t>870210287</t>
  </si>
  <si>
    <t>001090494</t>
  </si>
  <si>
    <t>Dom Dziecka w Pacółtowie</t>
  </si>
  <si>
    <t>Powiatowy Urząd Pracy</t>
  </si>
  <si>
    <t>510929617</t>
  </si>
  <si>
    <t>Powiatowy Inspektorat Nadzoru Budowlanego</t>
  </si>
  <si>
    <t>510868755</t>
  </si>
  <si>
    <t xml:space="preserve">Zarząd Dróg Powiatowych </t>
  </si>
  <si>
    <t>877-13-15-846</t>
  </si>
  <si>
    <t>871124377</t>
  </si>
  <si>
    <t>Łącznie:</t>
  </si>
  <si>
    <t>Łącznie monitoring wizyjny</t>
  </si>
  <si>
    <t>Adres</t>
  </si>
  <si>
    <t>INFORMACJA O MAJĄTKU TRWAŁYM</t>
  </si>
  <si>
    <t>Razem</t>
  </si>
  <si>
    <t>L.P.</t>
  </si>
  <si>
    <t>Nazwa maszyny (urządzenia)</t>
  </si>
  <si>
    <t>Rok produkcji</t>
  </si>
  <si>
    <t>Suma ubezpieczenia (wartość odtworzeniowa)</t>
  </si>
  <si>
    <t>Czy maszyna (urządzenie) jest eksploatowana pod ziemią? (TAK/NIE)</t>
  </si>
  <si>
    <t>Łącznie sprzęt elektroniczny stacjonarny</t>
  </si>
  <si>
    <t>Łącznie sprzęt elektorniczny przenośny</t>
  </si>
  <si>
    <t>Opis stanu technicznego budynku wg poniższych elementów budynku</t>
  </si>
  <si>
    <t>rodzaj wartości (odtworzeniowa, księgowa brutto)</t>
  </si>
  <si>
    <r>
      <t xml:space="preserve">1. Wykaz sprzętu elektronicznego </t>
    </r>
    <r>
      <rPr>
        <b/>
        <i/>
        <u/>
        <sz val="11"/>
        <rFont val="Arial"/>
        <family val="2"/>
        <charset val="238"/>
      </rPr>
      <t>stacjonarnego</t>
    </r>
    <r>
      <rPr>
        <b/>
        <i/>
        <sz val="11"/>
        <rFont val="Arial"/>
        <family val="2"/>
        <charset val="238"/>
      </rPr>
      <t xml:space="preserve">  </t>
    </r>
  </si>
  <si>
    <r>
      <t xml:space="preserve">2. Wykaz sprzętu elektronicznego </t>
    </r>
    <r>
      <rPr>
        <b/>
        <i/>
        <u/>
        <sz val="11"/>
        <rFont val="Arial"/>
        <family val="2"/>
        <charset val="238"/>
      </rPr>
      <t>przenośnego</t>
    </r>
    <r>
      <rPr>
        <b/>
        <i/>
        <sz val="11"/>
        <rFont val="Arial"/>
        <family val="2"/>
        <charset val="238"/>
      </rPr>
      <t xml:space="preserve">  </t>
    </r>
  </si>
  <si>
    <t xml:space="preserve">3. Wykaz monitoringu wizyjnego - system kamer itp.  </t>
  </si>
  <si>
    <t>instalacja elekryczna</t>
  </si>
  <si>
    <t>sieć wodno-kanalizacyjna oraz centralnego ogrzewania</t>
  </si>
  <si>
    <t>877-13-98-252</t>
  </si>
  <si>
    <t>877-13-31-816</t>
  </si>
  <si>
    <t>877-10-08-972</t>
  </si>
  <si>
    <t xml:space="preserve">1. Zarząd Dróg Powiatowych </t>
  </si>
  <si>
    <t>4. Dom Pomocy Społecznej w Grodzicznie</t>
  </si>
  <si>
    <t>5. Dom Dziecka w Pacółtowie</t>
  </si>
  <si>
    <t xml:space="preserve">6. Zarząd Dróg Powiatowych </t>
  </si>
  <si>
    <t>ul. Grunwaldzka 3, 13-300 Nowe Miasto Lubawskie</t>
  </si>
  <si>
    <t>ul. Rynek 1, 13-300 Nowe Miasto Lubawskie</t>
  </si>
  <si>
    <t>ul. 3 Maja 24, 13-300 Nowe Miasto Lubawskie</t>
  </si>
  <si>
    <t>ul. 3 Maja 25, 13-300 Nowe Miasto Lubawskie</t>
  </si>
  <si>
    <t xml:space="preserve">zabezpieczenia
(znane zabiezpieczenia p-poż i przeciw kradzieżowe)     </t>
  </si>
  <si>
    <t>ul. Sienkiewicza 48, 13-306 Kurzętnik</t>
  </si>
  <si>
    <t>4. Powiatowy Środowiskowy Dom Samopomocy</t>
  </si>
  <si>
    <t>5. Powiatowe Centrum Rozwoju Edukacji</t>
  </si>
  <si>
    <t>6. Dom Pomocy Społecznej w Grodzicznie</t>
  </si>
  <si>
    <t>7. Dom Dziecka w Pacółtowie</t>
  </si>
  <si>
    <t>8. Powiatowy Urząd Pracy</t>
  </si>
  <si>
    <t xml:space="preserve">9. Zarząd Dróg Powiatowych </t>
  </si>
  <si>
    <t>ZS im.C.K Norwida, internat- ul. 3 - go Maja 24, 13-300 Nowe Miasto Lubawskie</t>
  </si>
  <si>
    <t>Zabezpieczenia (znane zabezpieczenia p-poż i przeciw kradzieżowe)</t>
  </si>
  <si>
    <t>system przeciwpożarowy SAP-POLON 4100, gaśnice -szt.8 – kat.ABC, 1 szt.-kat.ABF, System alarmowy przeciwłamaniowy</t>
  </si>
  <si>
    <t>000680911</t>
  </si>
  <si>
    <t xml:space="preserve">powierzchnia użytkowa (w m²) </t>
  </si>
  <si>
    <t>ul. Jagiellońska 24 D, 13-300 Nowe Miasto Lubawskie</t>
  </si>
  <si>
    <t>13-300 Nowe Miasto Lubawskie, ul. Grunwaldzka 3; II i III piętro</t>
  </si>
  <si>
    <t>-</t>
  </si>
  <si>
    <t>13-300 Nowe Miasto Lubawskie, Zespół Szkół C.K. Norwida, ul. 3 Maja 25</t>
  </si>
  <si>
    <t>13-300 Nowe Miasto Lubawskie, ul.Jagiellońska 24 D</t>
  </si>
  <si>
    <t>nie</t>
  </si>
  <si>
    <t>Zamiatarka</t>
  </si>
  <si>
    <t>Rozdrabniacz gałęzi</t>
  </si>
  <si>
    <t>Zagęszczarka gruntu ZGS-12</t>
  </si>
  <si>
    <t>Zagęszczarka LF100L Dynapac</t>
  </si>
  <si>
    <t>Piaskarka P-1</t>
  </si>
  <si>
    <t>Posypywarka OZ-PM4 nr 15450</t>
  </si>
  <si>
    <t>REGON: 871118879</t>
  </si>
  <si>
    <t>877-13-15-763</t>
  </si>
  <si>
    <t>871124242</t>
  </si>
  <si>
    <t>POWIAT NOWOMIEJSKI:</t>
  </si>
  <si>
    <t>Tabela nr 1- informacje ogólne - Powiat Nowomiejski</t>
  </si>
  <si>
    <t>NIP: 877-146-07-84</t>
  </si>
  <si>
    <t>Tabela nr 4 - informacja o majątku trwałym w Powiecie Nowomiejskim</t>
  </si>
  <si>
    <t xml:space="preserve">2. Wykaz monitoringu wizyjnego - system kamer itp.  </t>
  </si>
  <si>
    <t>1. Powiatowy Środkowiskowy Dom Samopomocy</t>
  </si>
  <si>
    <t>2. Powiatowe Centrum Rozwoju Edukacji</t>
  </si>
  <si>
    <t>3. Powiatowy Urząd Pracy</t>
  </si>
  <si>
    <t>4.  Powiatowy Inspektorat Nadzoru Budowlanego</t>
  </si>
  <si>
    <t>Nowe Grodziczno 85B, 13-324 Grodziczno</t>
  </si>
  <si>
    <t>Pacółtowo, ul. Skrajna 1, 13-300 Nowe Miasto Lubawskie</t>
  </si>
  <si>
    <r>
      <rPr>
        <b/>
        <u/>
        <sz val="10"/>
        <rFont val="Arial"/>
        <family val="2"/>
        <charset val="238"/>
      </rPr>
      <t>W tym</t>
    </r>
    <r>
      <rPr>
        <b/>
        <sz val="10"/>
        <rFont val="Arial"/>
        <family val="2"/>
        <charset val="238"/>
      </rPr>
      <t xml:space="preserve"> zbiory biblioteczne</t>
    </r>
  </si>
  <si>
    <t>SUMA:</t>
  </si>
  <si>
    <t>Liczba pracowników</t>
  </si>
  <si>
    <t>Liczba uczniów / wychowanków</t>
  </si>
  <si>
    <t>PKD</t>
  </si>
  <si>
    <t>58</t>
  </si>
  <si>
    <t>Informacje dodatkowe</t>
  </si>
  <si>
    <t xml:space="preserve">Starostwo </t>
  </si>
  <si>
    <t>budynek administracyjno-biurowy</t>
  </si>
  <si>
    <t>tak</t>
  </si>
  <si>
    <t>odtworzeniowa</t>
  </si>
  <si>
    <t>15 gaśnic, 2 hydranty, urządzenia alarmowe, czujki, kraty w oknach</t>
  </si>
  <si>
    <t>ul. Rynek 1, NML</t>
  </si>
  <si>
    <t>cegła czerwona</t>
  </si>
  <si>
    <t>cegła czerwona na belkach stalowych</t>
  </si>
  <si>
    <t>płyty dachowe żelbetowe, pokryty papą</t>
  </si>
  <si>
    <t>200 m - Rzeka Drwęca</t>
  </si>
  <si>
    <t>nie dotyczy</t>
  </si>
  <si>
    <t>dobra</t>
  </si>
  <si>
    <t xml:space="preserve">Przychodnia-biurowiec  </t>
  </si>
  <si>
    <t xml:space="preserve">18 gaśnic, 10 hydranty, czujki 17, kraty w piwnicy </t>
  </si>
  <si>
    <t>ul. Grunwaldzka 3, NML</t>
  </si>
  <si>
    <t>z cegły kratówki klasy"100" na zaprawie cementowej oraz bloki ścienne</t>
  </si>
  <si>
    <t>Akermana z płyt stropowych żelbetowych</t>
  </si>
  <si>
    <t>z płyt dachowych, żebrowych, pokryty papa termozgrzewalną</t>
  </si>
  <si>
    <t>600 m - Rzeka Drwęca</t>
  </si>
  <si>
    <t xml:space="preserve">Mieszkalny </t>
  </si>
  <si>
    <t>1 pomieszczenie garażowe w budynku mieszkalnym</t>
  </si>
  <si>
    <t>2 gaśnice</t>
  </si>
  <si>
    <t>ul. Działyńskich 1a, NML</t>
  </si>
  <si>
    <t>murowane, z cegły kratówki</t>
  </si>
  <si>
    <t>płyty stropowe, żelbetowe</t>
  </si>
  <si>
    <t>płyty dachowe, pokryte papą</t>
  </si>
  <si>
    <t>500 m - Rzeka Drwęca</t>
  </si>
  <si>
    <t>Budynek prosektorium</t>
  </si>
  <si>
    <t>kostnica,sala sekcyjna,pom.socjalne,pom.pożegnań,wc</t>
  </si>
  <si>
    <t xml:space="preserve"> księgowa brutto </t>
  </si>
  <si>
    <t>ul. Mickiewicza 10, NML (nr działki 81/18)</t>
  </si>
  <si>
    <t>cegła pełna</t>
  </si>
  <si>
    <t>drewniany</t>
  </si>
  <si>
    <t>konstrukcja drewniana,pokrycie z płyt eternitowych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</si>
  <si>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</si>
  <si>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</si>
  <si>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Tabela nr 2 - wykaz budynków i budowli w Powiecie Nowomiejskim</t>
  </si>
  <si>
    <t>Chłodziarka BEKO (PS/2016/01037)</t>
  </si>
  <si>
    <t>Niszczarka ARGO (PS/2016/01054)</t>
  </si>
  <si>
    <t>Niszczarka ARGO (PS/2016/01055)</t>
  </si>
  <si>
    <t>DELL serwer (ST/2016/00252)</t>
  </si>
  <si>
    <t>Komputer NTT Business (PS/2016/01065)</t>
  </si>
  <si>
    <t>Komputer NTT Business (PS/2016/01066)</t>
  </si>
  <si>
    <t>Komputer NTT Business (PS/2016/01067)</t>
  </si>
  <si>
    <t>Komputer NTT Business (PS/2016/01068)</t>
  </si>
  <si>
    <t>Komputer NTT Business (PS/2016/01069)</t>
  </si>
  <si>
    <t>Komputer NTT Business (PS/2016/01070)</t>
  </si>
  <si>
    <t>Komputer NTT Business (PS/2016/01071)</t>
  </si>
  <si>
    <t>Komputer NTT Business (PS/2016/01072)</t>
  </si>
  <si>
    <t>Komputer NTT Business (PS/2016/01073)</t>
  </si>
  <si>
    <t>Komputer NTT Business (PS/2016/01074)</t>
  </si>
  <si>
    <t>Monitor Philips (PS/2016/01085)</t>
  </si>
  <si>
    <t>Monitor Philips (PS/2016/01086)</t>
  </si>
  <si>
    <t>Monitor Philips (PS/2016/01087)</t>
  </si>
  <si>
    <t>Monitor Philips (PS/2016/01088)</t>
  </si>
  <si>
    <t>Monitor Philips (PS/2016/01089)</t>
  </si>
  <si>
    <t>Monitor Philips (PS/2016/01090)</t>
  </si>
  <si>
    <t>Monitor Philips (PS/2016/01091)</t>
  </si>
  <si>
    <t>Monitor Philips (PS/2016/01092)</t>
  </si>
  <si>
    <t>Monitor Philips (PS/2016/01093)</t>
  </si>
  <si>
    <t>Monitor Philips (PS/2016/01094)</t>
  </si>
  <si>
    <t>Komputer NTT Business (PS/2016/01095)</t>
  </si>
  <si>
    <t>Monitor Philips (PS/2016/01097)</t>
  </si>
  <si>
    <t>UPS GEMBIRD (PS/2016/01100)</t>
  </si>
  <si>
    <t>UPS GEMBIRD (PS/2016/01101)</t>
  </si>
  <si>
    <t>UPS GRMBIRD (PS/2016/01102)</t>
  </si>
  <si>
    <t>Drukarka BROTHER (PS/2016/01103)</t>
  </si>
  <si>
    <t>Drukarka Brother (PS/2016/01111)</t>
  </si>
  <si>
    <t>Drukarka Brother (PS/2016/01112)</t>
  </si>
  <si>
    <t>Drukarka Brother (PS/2016/01113)</t>
  </si>
  <si>
    <t>Swith NETGEAR (PS/2016/01115)</t>
  </si>
  <si>
    <t>Drukarka Brother (PS/2016/01117)</t>
  </si>
  <si>
    <t>UPS GEMBIRD (PS/2017/01128)</t>
  </si>
  <si>
    <t>UPS GEMBIRD (PS/2017/01129)</t>
  </si>
  <si>
    <t>UPS GEMBIRD (PS/2017/01130)</t>
  </si>
  <si>
    <t>UPS GEMBIRD (PS/2017/01131)</t>
  </si>
  <si>
    <t>UPS GEMBIRD (PS/2017/01132)</t>
  </si>
  <si>
    <t>UPS GEMBIRD (PS/2017/01133)</t>
  </si>
  <si>
    <t>Komputer NTT Business (PS/2017/01134)</t>
  </si>
  <si>
    <t>Komputer NTT Business (PS/2017/01135)</t>
  </si>
  <si>
    <t>Komputer NTT Business (PS/2017/01136)</t>
  </si>
  <si>
    <t>Komputer NTT Business (PS/2017/01137)</t>
  </si>
  <si>
    <t>Komputer NTT Business (PS/2017/01138)</t>
  </si>
  <si>
    <t>Komputer NTT Business (PS/2017/01139)</t>
  </si>
  <si>
    <t>Komputer NTT Business (PS/2017/01140)</t>
  </si>
  <si>
    <t>Monitor AOC 21,5” (PS/2017/01148)</t>
  </si>
  <si>
    <t>Monitor AOC 21,5” (PS/2017/01149)</t>
  </si>
  <si>
    <t>Monitor AOC 21,5” (PS/2017/01150)</t>
  </si>
  <si>
    <t>Monitor AOC 21,5” (PS/2017/01151)</t>
  </si>
  <si>
    <t>Monitor AOC 21,5” (PS/2017/01152)</t>
  </si>
  <si>
    <t>Serwer DELL z oprogramowaniem (ST/2017/00271)</t>
  </si>
  <si>
    <t>NAS QNAP TS-453A-8G z dyskiem WD CAVIAR 6 TB (ST/2017/00272)</t>
  </si>
  <si>
    <t>Macierz dyskowa z oprogramowaniem (ST/2017/00275)</t>
  </si>
  <si>
    <t>Niszczarka ARGO WALLNER C8A0 (PS/2017/01165)</t>
  </si>
  <si>
    <t>Niszczarka ARGO WALLNER C8A0 (PS/2017/01166)</t>
  </si>
  <si>
    <t>Niszczarka ARGO WALLNER C8A0 (PS/2017/01167)</t>
  </si>
  <si>
    <t>Niszczarka ARGO WALLNER C8A0 (PS/2017/01168)</t>
  </si>
  <si>
    <t>Niszczarka ARGO WALLNER C8A0 (PS/2017/01169)</t>
  </si>
  <si>
    <t xml:space="preserve">Drukarka KYOCERA ECOSYS (PS/2018/01208) </t>
  </si>
  <si>
    <t xml:space="preserve">Drukarka KYOCERA ECOSYS (PS/2018/01216) </t>
  </si>
  <si>
    <t>Komputer NTT wraz z oprogramowaniem (PS/2018/01213)</t>
  </si>
  <si>
    <t>Komputer NTT wraz z oprogramowaniem (PS/2018/01214)</t>
  </si>
  <si>
    <t>Komputer NTT wraz z oprogramowaniem (PS/2018/01215)</t>
  </si>
  <si>
    <t>Monitor AOC (PS/2018/01210)</t>
  </si>
  <si>
    <t>Monitor AOC (PS/2018/01211)</t>
  </si>
  <si>
    <t>Monitor AOC (PS/2018/01212)</t>
  </si>
  <si>
    <t>UPS ARMAC HOME (PS/2018/01207)</t>
  </si>
  <si>
    <t>UPS FELDETRONIK (PS/2018/01217)</t>
  </si>
  <si>
    <t>Stacja Robocza Fujitsu – Siemens (ST/2018/00290)</t>
  </si>
  <si>
    <t>Sieciowa Drukarka laserowa (ST/2018/00291)</t>
  </si>
  <si>
    <t>Stacja Robocza Fujitsu – Siemens (ST/2018/00292)</t>
  </si>
  <si>
    <t>UPS Fideltronik LUPUS (PS/2019/01279 – PS/2019/01283) – 5 szt</t>
  </si>
  <si>
    <t>Komputer NTT Office A320 (PS/2019/01355 – PS/2019/01356 ) 2 szt</t>
  </si>
  <si>
    <t>APC SMART – UPS C 1500VA (PS/2019/01357)</t>
  </si>
  <si>
    <t>Komputer NTT Office A320 (PS/2019/01358 – PS/2019/01359 ) 2 szt</t>
  </si>
  <si>
    <t>Komputer NTT Office H310 (PS/2019/01360)</t>
  </si>
  <si>
    <t>Monitor Philips 23,8 ‘’ (PS/2019/01361 – PS/2019/01363) – szt. 3</t>
  </si>
  <si>
    <t>QNAP TS (PS/2019/01364)</t>
  </si>
  <si>
    <t>Niszczarka HSM (PS/2019/01365)</t>
  </si>
  <si>
    <t>Monitor Philips (PS/2019/01366)</t>
  </si>
  <si>
    <t>Klimatyzator Elektrolux (PS/2019/01369)</t>
  </si>
  <si>
    <t>Komputer Dell Vostro (PS/2019/01380)</t>
  </si>
  <si>
    <t>Komputer Dell Vostro (PS/2019/01381)</t>
  </si>
  <si>
    <t>Komputer Dell Vostro (PS/2019/01382)</t>
  </si>
  <si>
    <t>Komputer Dell Vostro (PS/2019/01383)</t>
  </si>
  <si>
    <t>Monitor IIYAMA 24" (PS/2019/01384)</t>
  </si>
  <si>
    <t>Monitor IIYAMA 24" (PS/2019/01385)</t>
  </si>
  <si>
    <t>Monitor IIYAMA 24" (PS/2019/01386)</t>
  </si>
  <si>
    <t>Monitor IIYAMA 24" (PS/2019/01387)</t>
  </si>
  <si>
    <t>Seagate Dysk IronWolf (PS/2019/01393)</t>
  </si>
  <si>
    <t>Seagate Dysk IronWolf (PS/2019/01394)</t>
  </si>
  <si>
    <t>Klimatyzator Midea 3,5 kw (PS/2020/01395)</t>
  </si>
  <si>
    <t>Komputer stacjonarny DELL (PS/2020/01405)</t>
  </si>
  <si>
    <t>Komputer stacjonarny DELL (PS/2020/01406)</t>
  </si>
  <si>
    <t>Komputer stacjonarny DELL (PS/2020/01407)</t>
  </si>
  <si>
    <t>Komputer stacjonarny DELL (PS/2020/01408)</t>
  </si>
  <si>
    <t>Komputer stacjonarny DELL (PS/2020/01409)</t>
  </si>
  <si>
    <t>Komputer stacjonarny DELL (PS/2020/01410)</t>
  </si>
  <si>
    <t>Monitor IIYAMA 27'' (PS/2020/01411)</t>
  </si>
  <si>
    <t>Monitor IIYAMA 27'' (PS/2020/01412)</t>
  </si>
  <si>
    <t>Monitor IIYAMA 27'' (PS/2020/01413)</t>
  </si>
  <si>
    <t>Monitor IIYAMA 24'' (PS/2020/01414)</t>
  </si>
  <si>
    <t>Monitor IIYAMA 24'' (PS/2020/01415)</t>
  </si>
  <si>
    <t>Monitor IIYAMA 24'' (PS/2020/01416)</t>
  </si>
  <si>
    <t>Zasilacz awaryjny UPS (PS/2020/01426)</t>
  </si>
  <si>
    <t>Zasilacz awaryjny UPS (PS/2020/01427)</t>
  </si>
  <si>
    <t>Zasilacz awaryjny UPS (PS/2020/01428)</t>
  </si>
  <si>
    <t>Zasilacz awaryjny UPS (PS/2020/01429)</t>
  </si>
  <si>
    <t>Zasilacz awaryjny UPS (PS/2020/01430)</t>
  </si>
  <si>
    <t>Zasilacz awaryjny UPS (PS/2020/01431)</t>
  </si>
  <si>
    <t>Tabela nr 3 - wykaz sprzętu elektronicznego w Powiecie Nowomiejskim</t>
  </si>
  <si>
    <t>Dysk Seagate Desktop HDD 2TB (PS/2016/01039)</t>
  </si>
  <si>
    <t>Dysk HDD ADATA (PS/2016/01098)</t>
  </si>
  <si>
    <t>Dysk HDD ADATA (PS/2016/01099)</t>
  </si>
  <si>
    <t>Dysk przenośny Seagate Expansion 1 TB (PS/2016/01107)</t>
  </si>
  <si>
    <t>Radiotelefon Motorola – kpl. (PS/2016/01108)</t>
  </si>
  <si>
    <t>Odkurzacz Zelmer (PS/2016/01114)</t>
  </si>
  <si>
    <t>Rejestrator samochodowy (PS/2016/01118)</t>
  </si>
  <si>
    <t>Dysk HDD MAXTOR M3 PORTABLE (PS/2017/01124)</t>
  </si>
  <si>
    <t>Dysk HDD MAXTOR M3 PORTABLE 2TB (PS/2017/01125)</t>
  </si>
  <si>
    <t>NOTEBOOK DELL (PS/2017/01126)</t>
  </si>
  <si>
    <t>NOTEBOOK DELL (PS/2017/01127)</t>
  </si>
  <si>
    <t>Odkurzacz Zelmer (PS/2017/01154)</t>
  </si>
  <si>
    <t>Intenso Dysk zewnętrzny 4 TB (PS/2017/01157)</t>
  </si>
  <si>
    <t>Aparat telefoniczny Grandstream GXP 2160 HD (PS/2018/01200)</t>
  </si>
  <si>
    <t>Nawigacja Tom Tom Start 25 EU (PS/2018/01175)</t>
  </si>
  <si>
    <t>Notebook DELL (PS/2018/01209)</t>
  </si>
  <si>
    <t>Interfejs (PS/2018/01253)</t>
  </si>
  <si>
    <t>Kamera z 2 mikrofonami (PS/2018/01233)</t>
  </si>
  <si>
    <t>Kolumna głośnikowa (PS/2018/01220)</t>
  </si>
  <si>
    <t>Mikrofon pulpitowy (PS/2018/01221 – PS/2018/01232) – 12 szt</t>
  </si>
  <si>
    <t>Odbiornik 8 kanałowy (PS/2018/01218</t>
  </si>
  <si>
    <t>sterownik ARS 50 R (PS/2018/01255)</t>
  </si>
  <si>
    <t>Stream-koder (PS/2018/01235)</t>
  </si>
  <si>
    <t>Terminal ICV-T3 (PS/2018/01236-PS/2018/01252) – 17 szt</t>
  </si>
  <si>
    <t>Wykrywacz GMS 100 M Professional (PS/2018/01256)</t>
  </si>
  <si>
    <t xml:space="preserve">warnik (PS/2018/01258 – PS/2018/01259)- 2 szt </t>
  </si>
  <si>
    <t>Tablet Samsung Galaxy Tab A10.1 T585 (PS/2018/01260 – PS/2018/01277) – 18 szt</t>
  </si>
  <si>
    <t>Aparat fotograficzny (PS/2019/01278)</t>
  </si>
  <si>
    <t>Odkurzacz elektrolux (PS/2019/01367)</t>
  </si>
  <si>
    <t>Przenośna rozdzielnia gniazdowa (PS/2019/01370)</t>
  </si>
  <si>
    <t>Dyktafon Olympus (PS/2019/01374)</t>
  </si>
  <si>
    <t>Aparat fotograficzny Nikon D5600 (PS/2019/01376)</t>
  </si>
  <si>
    <t>Epson Projektor EH-TW7000 3 LCD (PS/2019/01377)</t>
  </si>
  <si>
    <t>Ekran projekcyjny na statywie (PS/2019/01378)</t>
  </si>
  <si>
    <t>Notebook DELL (PS/2019/01379)</t>
  </si>
  <si>
    <t>SWITH PP Link (PS/2020/01396)</t>
  </si>
  <si>
    <t>Komputer przenośny DELL (PS/2020/01398)</t>
  </si>
  <si>
    <t>Komputer przenośny HP (PS/2020/01399)</t>
  </si>
  <si>
    <t>Komputer przenośny HP (PS/2020/01400)</t>
  </si>
  <si>
    <t>Zestaw do obsługi transmisji nagrań (PS/2020/01404)</t>
  </si>
  <si>
    <t>Laptop DELL Vostro (PS/2020/01417)</t>
  </si>
  <si>
    <t>Laptop DELL Vostro (PS/2020/01418)</t>
  </si>
  <si>
    <t>Laptop DELL Vostro (PS/2020/01419)</t>
  </si>
  <si>
    <t>Laptop DELL Vostro (PS/2020/01420)</t>
  </si>
  <si>
    <t>Laptop DELL Vostro (PS/2020/01421)</t>
  </si>
  <si>
    <t>Laptop DELL Vostro (PS/2020/01422)</t>
  </si>
  <si>
    <t>Laptop DELL Vostro (PS/2020/01423)</t>
  </si>
  <si>
    <t>Laptop DELL Vostro (PS/2020/01424)</t>
  </si>
  <si>
    <t>Laptop DELL Vostro (PS/2020/01425)</t>
  </si>
  <si>
    <t>mienie będące w posiadaniu (użytkowane) na podstawie umów najmu, dzierżawy, użytkowania, leasingu lub umów pokrewnych</t>
  </si>
  <si>
    <t>8560Z</t>
  </si>
  <si>
    <t>8899Z</t>
  </si>
  <si>
    <t>8730Z</t>
  </si>
  <si>
    <t>8790Z</t>
  </si>
  <si>
    <t>8413Z</t>
  </si>
  <si>
    <t>8411Z</t>
  </si>
  <si>
    <t>57</t>
  </si>
  <si>
    <t>17</t>
  </si>
  <si>
    <t>462</t>
  </si>
  <si>
    <t>Szkoła z salą gimnastyczną i halą sportową</t>
  </si>
  <si>
    <t>Szkoła- stara część 1868, nowa cz. 1974, Sala gimnastyczna- 1869, hala sportowa 2003</t>
  </si>
  <si>
    <t>gaśnice, hydranty, kraty w oknach w pomieszczeniach piwnicznych, w dzień ochrona fizyczna, alarm na telefon</t>
  </si>
  <si>
    <t>ul. 3 Maja 24</t>
  </si>
  <si>
    <t>Szkoła(nowa część)-cegła, stara częsć- drewniane, sala gimnastyczna-jak stara część szkoły, hala sportowa- cegła</t>
  </si>
  <si>
    <t>Szkoła(nowa część)- papa termozgrzewalna, stara częsć- konstrukcja więźby dachowej z drewna, hala- papa, sala gimnastyczna tak jak w starej częśći</t>
  </si>
  <si>
    <t>dobry</t>
  </si>
  <si>
    <t>Internat</t>
  </si>
  <si>
    <t>stara cz. 1907, nowa cz. 1976</t>
  </si>
  <si>
    <t>ul. 3 Maja 25</t>
  </si>
  <si>
    <t>Biblioteka</t>
  </si>
  <si>
    <t xml:space="preserve">Komputer DELL 780 Win 7 pro 10 szt.x 260,00 zł </t>
  </si>
  <si>
    <t>Wzmacniacz Skytec SPL 500</t>
  </si>
  <si>
    <t>Komputer Dell 780 Quad -win 7 pro 2 szt.x 468,28</t>
  </si>
  <si>
    <t>Komputer DELL 780/8gb/500/DVDWindows 7 (10 szt)</t>
  </si>
  <si>
    <t>Drukarka Brother</t>
  </si>
  <si>
    <t>Drukarka Brother HL-B2080DW</t>
  </si>
  <si>
    <t>Projektor Benq MS517H</t>
  </si>
  <si>
    <t>Projektor Benq MS527</t>
  </si>
  <si>
    <t>Notebook Dell inspiron 17 5770</t>
  </si>
  <si>
    <t>Projektor Epson EB-S05</t>
  </si>
  <si>
    <t>Projektor BenQ MX507</t>
  </si>
  <si>
    <t>Projektor RICOH PJ x2440</t>
  </si>
  <si>
    <t>Projektor BENQ MS535</t>
  </si>
  <si>
    <t>Projektor INFOCUS IN114xvpl</t>
  </si>
  <si>
    <t>Laptopy - 11 sztuk - notebook DELL LATITUDE</t>
  </si>
  <si>
    <t>Projektor Optoma DX318e</t>
  </si>
  <si>
    <t>3 sztuki</t>
  </si>
  <si>
    <t>2 sztuki</t>
  </si>
  <si>
    <t>Zdalna szkoła</t>
  </si>
  <si>
    <t>86</t>
  </si>
  <si>
    <t>876</t>
  </si>
  <si>
    <t>Zespół Szkół Zawodowych - budynek dydaktyczny</t>
  </si>
  <si>
    <t>działalność oświatowa</t>
  </si>
  <si>
    <t>księgowa brutto</t>
  </si>
  <si>
    <t>zabezpieczenia p-poż:gaśnice 25 szt., czujniki dymu 45 szt., hydranty 8 szt., włączniki alarmu p-poż 10 szt., centrala p-poż 1 szt., główny wyłącznik prądu 2 szt., zabezpieczenia przeciwkradzieżowe:czujniki ruchu - 26 szt., monitoring - 9 kamer</t>
  </si>
  <si>
    <t>ul. Grunwaldzka 49, 
13-306 Kurzętnik</t>
  </si>
  <si>
    <t>bloczek wapienno-piaskowy</t>
  </si>
  <si>
    <t>płyta kanałowa</t>
  </si>
  <si>
    <t>papa termozgrzewalna, na łączniku: blacha</t>
  </si>
  <si>
    <t>rzeka Drwęca - około 200 m</t>
  </si>
  <si>
    <t>bardzo dobry</t>
  </si>
  <si>
    <t>3 - nadziemne,      1 - podziemna</t>
  </si>
  <si>
    <t>Zespół Szkół Zawodowych - budynek hali sportowej z zapleczem socjalnym</t>
  </si>
  <si>
    <t>zabezpieczenia p-poż:gaśnice 4 szt., czujniki dymu 9 szt., hydranty 4 szt., włączniki alarmu p-poż 4 szt., centrala p-poż 1 szt., główny wyłącznik prądu 1 szt., zabezpieczenia przeciwkradzieżowe:czujniki ruchu -5 szt., monitoring - 4 kamery</t>
  </si>
  <si>
    <t>bloczek gazobetonowy          na zaprawie cementowo-piaskowej</t>
  </si>
  <si>
    <t>stropy żelbetowe</t>
  </si>
  <si>
    <t>dźwigary i płatwie     z drewna klejonego na którym opierają się krokwie z drewna litego; papa termozgrzewalna</t>
  </si>
  <si>
    <t>1 - nadziemna</t>
  </si>
  <si>
    <t>Zestaw komputerowy z oprogramowaniem 12 szt.</t>
  </si>
  <si>
    <t>Drukarka A3 Brother MFC-J6920DW</t>
  </si>
  <si>
    <t>Drukarka Brother HL-L2360DN</t>
  </si>
  <si>
    <t>Drukarka Brother DCP-T500W</t>
  </si>
  <si>
    <t>Drukarka Brother MFC-L2700DW</t>
  </si>
  <si>
    <t>Drukarka laserowa OKI C822dn</t>
  </si>
  <si>
    <t>Projektor Optoma H114 5szt.</t>
  </si>
  <si>
    <t>Klimatyzator Elektrolux EXI 09</t>
  </si>
  <si>
    <t>Mikser ręczny mini MP 160 V.V., szatkownica, komplet 4 tarcz</t>
  </si>
  <si>
    <t xml:space="preserve">Projektor Acer X127H </t>
  </si>
  <si>
    <t>Kserokopiarka Canon IR 2530i</t>
  </si>
  <si>
    <t>Telewizor LG 49LJ624V 49"</t>
  </si>
  <si>
    <t>Telewizor Samsung UE49M5502 49"</t>
  </si>
  <si>
    <t>Klimatyzator Elektrolux 3,5kw</t>
  </si>
  <si>
    <t>Tablica wyników sportowych ETW 155-302</t>
  </si>
  <si>
    <t>Telewizor TCL 55"</t>
  </si>
  <si>
    <t>Zestaw komputerowy 6 szt</t>
  </si>
  <si>
    <t>Telewizor TCL 55" 5 szt</t>
  </si>
  <si>
    <t>Kserokopiarka Canon IR Advance 400i</t>
  </si>
  <si>
    <t>Kasa fiskalna Posnet Bingo 6 szt</t>
  </si>
  <si>
    <t>Kasa fiskalna Posnet Fawag 1 szt</t>
  </si>
  <si>
    <t>Kserokopiarka Konica Minolta</t>
  </si>
  <si>
    <t xml:space="preserve">Kserokopiarka Canon </t>
  </si>
  <si>
    <t>Zestaw komputerowy 5 szt</t>
  </si>
  <si>
    <t>Telewizor Thomson 55"</t>
  </si>
  <si>
    <t>Zestaw komputerowy 1 szt</t>
  </si>
  <si>
    <t>Zestawy komputerowe Dell 16 szt</t>
  </si>
  <si>
    <t>Klimatyzator Kasai 5,3 kw</t>
  </si>
  <si>
    <t>Klimatyzator Kasai 3,5 kw</t>
  </si>
  <si>
    <t>Laptop ASUS R752LB-TY076H 17,3"</t>
  </si>
  <si>
    <t>Aparat cyfrowy Canon PowerShot SX610</t>
  </si>
  <si>
    <t>Aparat cyfrowy Nikon COOLPIX S2900</t>
  </si>
  <si>
    <t xml:space="preserve">Laptop Lenovo 17,3" </t>
  </si>
  <si>
    <t>Laptop 17,3" Lenovo 1 szt</t>
  </si>
  <si>
    <t>Laptop 17,3 " Lenovo  1 szt</t>
  </si>
  <si>
    <t>Kolumna Blaupunkt 1 szt</t>
  </si>
  <si>
    <t>Laptopy - 14 sztuk - notebook DELL LATITUDE</t>
  </si>
  <si>
    <t xml:space="preserve">Laptop Lenovo 15,6"   2 szt </t>
  </si>
  <si>
    <t>Laptop Lenovo 17,3" 1 szt</t>
  </si>
  <si>
    <t>Generator ozonu</t>
  </si>
  <si>
    <t>Drukarka Brother DCP-J4120</t>
  </si>
  <si>
    <t xml:space="preserve">Monitor LG </t>
  </si>
  <si>
    <t xml:space="preserve">Zestaw komputerowy Sesito BX300 </t>
  </si>
  <si>
    <t>Drukarka Broteher DCPJ</t>
  </si>
  <si>
    <t xml:space="preserve">Aparat Kodak </t>
  </si>
  <si>
    <t xml:space="preserve">Kamera Sony HDR-CX240 </t>
  </si>
  <si>
    <t xml:space="preserve">Ploter laserowy </t>
  </si>
  <si>
    <t>Monitor Avtek</t>
  </si>
  <si>
    <t>Myszka KidTrac typu Harpo</t>
  </si>
  <si>
    <t xml:space="preserve">Myszka KidTrac typu Harpo </t>
  </si>
  <si>
    <t xml:space="preserve">Klawiatura  Clevy Harpo </t>
  </si>
  <si>
    <t>Telewizor Thomson</t>
  </si>
  <si>
    <t>Komputer Sensilo BX-720</t>
  </si>
  <si>
    <t>Komputer Sensilo BX-710</t>
  </si>
  <si>
    <t xml:space="preserve">Tablet Lenovo </t>
  </si>
  <si>
    <t>19</t>
  </si>
  <si>
    <t xml:space="preserve">50 sztuk Pakietów Mulitimedialnych </t>
  </si>
  <si>
    <t>Zestaw komputerowy i3 4x3,0GHz/4GB  RAM/HDD 500 GB</t>
  </si>
  <si>
    <t xml:space="preserve">2017 - data zakupu </t>
  </si>
  <si>
    <t>Zestaw komputerowy i5 -7400, SSD120, WDBLUE 1TB, 8GB DDR4</t>
  </si>
  <si>
    <t>Komputer DELL 7010 i5 WIN7 PRO8GB RAM/SSD 240GB</t>
  </si>
  <si>
    <t xml:space="preserve">2018 - data zakupu </t>
  </si>
  <si>
    <t>Monitor DELL 23'' U2312</t>
  </si>
  <si>
    <t>Laptop Lenovo B50-80 (80EW05P8PB) LCD: 15.6''</t>
  </si>
  <si>
    <t xml:space="preserve">2016 - data zakupu </t>
  </si>
  <si>
    <t>Notebook HP ProBook 430 G3  LCD: 13.3''</t>
  </si>
  <si>
    <t>Notebook HP 15-RA055NWN3710/SSD/WIN10</t>
  </si>
  <si>
    <t>Centrala IPU-14 (WEWNĄTRZ BUDYNKU)</t>
  </si>
  <si>
    <t>31</t>
  </si>
  <si>
    <t>54</t>
  </si>
  <si>
    <t>budynek mieszkalno-biurowy</t>
  </si>
  <si>
    <t>przeciwpożarowe - gaśnice proszkowe 14 szt, -hydranty 4 szt,-czujniki i urządzenia alarmowe-system sygnalizacji pożaru ( dyżurka - miejsce stałego pobytu osoby dyżurującej ); przeciwkradzieżowe - kraty na oknach w pomiszczeniach biurowych na parterze,-dozór - pracowniczy całodobowy</t>
  </si>
  <si>
    <t>Nowe Grodziczno 14 B 13-324 Grodziczno</t>
  </si>
  <si>
    <t>cegła kratówka</t>
  </si>
  <si>
    <t>płyta prefabrykowana Żerań</t>
  </si>
  <si>
    <t>płyty korytkowe + papa</t>
  </si>
  <si>
    <t>Drukarka HP LASERJET P1102</t>
  </si>
  <si>
    <t>KOMPUTER DELL + MONITOR PHILIPS</t>
  </si>
  <si>
    <t>13</t>
  </si>
  <si>
    <t>20</t>
  </si>
  <si>
    <t>mieszkanie wychowanków, biura</t>
  </si>
  <si>
    <t>gaśnice 11 szt., kraty okienne w 3pomieszczeniach, oświetlenie zewnętrzne czułe na ruch, całodobowy dyżur</t>
  </si>
  <si>
    <t>Pacółtowo, ul. Skrajna 1</t>
  </si>
  <si>
    <t>cegła</t>
  </si>
  <si>
    <t>stropodach wentylowany</t>
  </si>
  <si>
    <t>styropapa 25 cm</t>
  </si>
  <si>
    <t>tak,częściowo</t>
  </si>
  <si>
    <t>garaż i pomieszczenia gospodarcze</t>
  </si>
  <si>
    <t>cena za 1 m - 2000</t>
  </si>
  <si>
    <t>stropodach-płyta</t>
  </si>
  <si>
    <t>papa termozgrzewalna</t>
  </si>
  <si>
    <t>termomodernizacja</t>
  </si>
  <si>
    <t>Komputer Dell Vostro 3900 MT</t>
  </si>
  <si>
    <t>Monitor Asus</t>
  </si>
  <si>
    <t>Nniszczarka</t>
  </si>
  <si>
    <t xml:space="preserve">Aparat fot Olympus </t>
  </si>
  <si>
    <t>30</t>
  </si>
  <si>
    <t>Komputer Asus nr inwent 0605/2016</t>
  </si>
  <si>
    <t>Komputer Asus nr inwent.0599/2016</t>
  </si>
  <si>
    <t>Komputer Asus nr inwent.0600/2016</t>
  </si>
  <si>
    <t>Komputer Asus nr inwent.0601/2016</t>
  </si>
  <si>
    <t>Komputer Asus nr inwent.0602/2016</t>
  </si>
  <si>
    <t>Komputer Asus nr inwent.0603/2016</t>
  </si>
  <si>
    <t>Komputer Asus nr inwent.0604/2016</t>
  </si>
  <si>
    <t>Komputer Asus nr inwent.0606/2016</t>
  </si>
  <si>
    <t>Komputer Asus nr inwent.0607/2016</t>
  </si>
  <si>
    <t>Komputer Asus nr inwent.0608/2016</t>
  </si>
  <si>
    <t>Urządzenie wielofunkcyjne nr inwentarzowy 121/2016</t>
  </si>
  <si>
    <t>Serwer nr inwent. 122/2016</t>
  </si>
  <si>
    <t>Drukarka KYOCERA  nr inwent.123/2016</t>
  </si>
  <si>
    <t>Komputer Asus nr inwent 126/2017</t>
  </si>
  <si>
    <t>Komputer Asus nr inwent 127/2017</t>
  </si>
  <si>
    <t>Komputer Asus nr inwent 128/2017</t>
  </si>
  <si>
    <t>Komputer Asus nr inwent 129/2017</t>
  </si>
  <si>
    <t>Komputer LENOWO nr inwent. 130/2017</t>
  </si>
  <si>
    <t>Komputer LENOWO nr inwent. 131/2017</t>
  </si>
  <si>
    <t>Projektor Sony SX236 nr inwent.0635/2017</t>
  </si>
  <si>
    <t>Komputer Asus nr inwent.0649/2018</t>
  </si>
  <si>
    <t>Urządzenie Fortigate-80E nr inwent.0634/2018</t>
  </si>
  <si>
    <t>KVM SWITCH Konsola LCD</t>
  </si>
  <si>
    <t>Serwer nr inwent. 136/2020</t>
  </si>
  <si>
    <t>Serwer nr inwent.137/2020</t>
  </si>
  <si>
    <t>5221Z</t>
  </si>
  <si>
    <t>b/d</t>
  </si>
  <si>
    <t xml:space="preserve">budynek biurowo-socjalny </t>
  </si>
  <si>
    <t>biurowo-socjalny</t>
  </si>
  <si>
    <t>alarm przeciwwłamaniowy, montoring przez firmę ochroniarska, instalacja p.poż, (hydranty na parterze i piętrze, gasnice proszkowe na każdej kondygnacji</t>
  </si>
  <si>
    <t>Kurzętnik ul. Sienkiewicza 48</t>
  </si>
  <si>
    <t>bloczki betonowe</t>
  </si>
  <si>
    <t>płyty żelbetowe</t>
  </si>
  <si>
    <t>dach drewniany, pokrycie z papy termozgrzewalnej</t>
  </si>
  <si>
    <t>bardzo dobra</t>
  </si>
  <si>
    <t xml:space="preserve">Portiernia </t>
  </si>
  <si>
    <t>budynek nie uzytkowany- znajduje się w nim główne przyłącze prądu</t>
  </si>
  <si>
    <t>bloczki wapienno piaskowe</t>
  </si>
  <si>
    <t>żelbetowy</t>
  </si>
  <si>
    <t>stropodach żelbetowy , pokrycie z papy</t>
  </si>
  <si>
    <t>dostateczna</t>
  </si>
  <si>
    <t xml:space="preserve">Magazyn gospodarczy </t>
  </si>
  <si>
    <t>w części składowanie materiałów/w części garażowanie pojazdów</t>
  </si>
  <si>
    <t>alarm przeciwwłamaniowy, montoring przez firmę ochroniarska, instalacja p.poż, (gaśnica proszkowa w każdym pomieszcszeniu)</t>
  </si>
  <si>
    <t xml:space="preserve">Magazyn do soli  </t>
  </si>
  <si>
    <t>składowanie soli</t>
  </si>
  <si>
    <t xml:space="preserve">instalacja p.poż.( gaśnice proszkowe </t>
  </si>
  <si>
    <t>blacha falista</t>
  </si>
  <si>
    <t>metalowy</t>
  </si>
  <si>
    <t>blacha</t>
  </si>
  <si>
    <t xml:space="preserve">Dysk sieciowy </t>
  </si>
  <si>
    <t xml:space="preserve">Komputer </t>
  </si>
  <si>
    <t>Monitor</t>
  </si>
  <si>
    <t>Laptop</t>
  </si>
  <si>
    <t>Monitoring Wizyjny (na zewnątrz)</t>
  </si>
  <si>
    <t>Rębak Skorpion 120 SD</t>
  </si>
  <si>
    <t>Posypywarka piasku T130 RCW</t>
  </si>
  <si>
    <t>Posypywarka OZ-PM4 nr 16478</t>
  </si>
  <si>
    <t>Wykaz maszyn i urządzeń drogowych</t>
  </si>
  <si>
    <t>System CCTV (rejestrator, kamery: 9 szt. wewnątrz, 4 szt. na zewnątrz)</t>
  </si>
  <si>
    <t>w tym sprzęt do nauki zdalnej</t>
  </si>
  <si>
    <t>Tabela nr 5 - wykaz maszyn i urządzeń w Powiecie Nowomiejskim</t>
  </si>
  <si>
    <t>Tabela nr 6 - WYKAZ WSZYSTKICH LOKALIZACJI, W KTÓRYCH PROWADZONA JEST DZIAŁALNOŚĆ ORAZ LOKALIZACJI, GDZIE ZNAJDUJE SIĘ MIENIE NALEŻĄCE DO JEDNOSTEK POWIATU NOWOMIEJSKIEGO (nie wykazane w tabeli dotyczacej budynków i budowli)</t>
  </si>
  <si>
    <t>opieka całodobowa dla osób w podeszłym wieku i osób przewlekle somatycznie chorych</t>
  </si>
  <si>
    <t>Budynek gospodarczy</t>
  </si>
  <si>
    <r>
      <t xml:space="preserve">wartość odtworzeniowa </t>
    </r>
    <r>
      <rPr>
        <b/>
        <u/>
        <sz val="14"/>
        <rFont val="Arial"/>
        <family val="2"/>
        <charset val="238"/>
      </rPr>
      <t>dotychczasowa</t>
    </r>
  </si>
  <si>
    <t>w tym: łódka wiosłowa laminatowa o numerze rejestracyjnym WM–NOW–1592 A - wartość 3.628,50 zł (lokalizacja: domek letniskowy w Partęczynach)</t>
  </si>
  <si>
    <t>w budynku znajduje się szkoła ponadpodstawowa</t>
  </si>
  <si>
    <t>W budynku znajduje się internat, Powiatowy Środowiskowy  Dom Samopomocy, Powiatowe Centrum Rozwoju Edukacji, 2 mieszkania</t>
  </si>
  <si>
    <t>Biblioteka dla uczniów Zespołu Szkół im. C. K. Norwida oraz 2 mieszkania</t>
  </si>
  <si>
    <t>stara częśc drewno , nowa częśc stropy DZ-3</t>
  </si>
  <si>
    <t>bloczki gazobetonowe</t>
  </si>
  <si>
    <t>płyty stropowe</t>
  </si>
  <si>
    <t>płyty DZ - papa bitumiczna</t>
  </si>
  <si>
    <t>stropy drewniane</t>
  </si>
  <si>
    <t>więźba drewniana dachówka</t>
  </si>
  <si>
    <t>rzeka ok. 600 m</t>
  </si>
  <si>
    <t xml:space="preserve">elewacja szkoły 2008 rok </t>
  </si>
  <si>
    <t>rzeka ok.. 600 m</t>
  </si>
  <si>
    <t>rok budowy 1976</t>
  </si>
  <si>
    <t>pomieszczenie wc w bibliotece2001, wymiana oświetlenia w czytelni i wypożyczalni 2012,</t>
  </si>
  <si>
    <t xml:space="preserve">szkoła 3 kondygnacje, sala gimnastyczna i hala 1 </t>
  </si>
  <si>
    <t>3 kondygnacje</t>
  </si>
  <si>
    <t>częściowo</t>
  </si>
  <si>
    <t>szkoła - 3314, sala + pomieszczenia gimnastyczne 1250</t>
  </si>
  <si>
    <r>
      <t xml:space="preserve">Budynek mieszkalny
</t>
    </r>
    <r>
      <rPr>
        <b/>
        <sz val="12"/>
        <rFont val="Arial"/>
        <family val="2"/>
        <charset val="238"/>
      </rPr>
      <t>w tym instalacja solarna o wartości 79.260,12 zł (księgowa brutto) oraz kocioł c.o. 142.920,94 zł (księgowa brutto)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</si>
</sst>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\ #,##0.00&quot; zł &quot;;\-#,##0.00&quot; zł &quot;;&quot; -&quot;#&quot; zł &quot;;@\ "/>
    <numFmt numFmtId="167" formatCode="_-* #,##0.00&quot; zł&quot;_-;\-* #,##0.00&quot; zł&quot;_-;_-* \-??&quot; zł&quot;_-;_-@_-"/>
    <numFmt numFmtId="168" formatCode="#,##0.00&quot; zł&quot;"/>
    <numFmt numFmtId="169" formatCode="#,##0.00\ [$zł-415];[Red]\-#,##0.00\ [$zł-415]"/>
    <numFmt numFmtId="170" formatCode="#,##0.00\ _z_ł"/>
  </numFmts>
  <fonts count="42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i/>
      <sz val="12"/>
      <name val="Arial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23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7" fillId="0" borderId="0"/>
    <xf numFmtId="0" fontId="2" fillId="0" borderId="0"/>
    <xf numFmtId="44" fontId="10" fillId="0" borderId="0" applyFont="0" applyFill="0" applyBorder="0" applyAlignment="0" applyProtection="0"/>
    <xf numFmtId="167" fontId="2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7" fillId="19" borderId="2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22" borderId="0" applyNumberFormat="0" applyBorder="0" applyAlignment="0" applyProtection="0"/>
    <xf numFmtId="0" fontId="38" fillId="34" borderId="0" applyNumberFormat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2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5"/>
    <xf numFmtId="0" fontId="2" fillId="0" borderId="0" xfId="5" applyFont="1" applyFill="1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165" fontId="0" fillId="0" borderId="0" xfId="0" applyNumberFormat="1"/>
    <xf numFmtId="165" fontId="13" fillId="0" borderId="0" xfId="0" applyNumberFormat="1" applyFont="1" applyAlignment="1">
      <alignment horizontal="right"/>
    </xf>
    <xf numFmtId="165" fontId="1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5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5" applyFont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44" fontId="2" fillId="6" borderId="1" xfId="6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165" fontId="2" fillId="2" borderId="6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" fillId="0" borderId="0" xfId="0" applyFont="1" applyFill="1"/>
    <xf numFmtId="165" fontId="2" fillId="0" borderId="0" xfId="0" applyNumberFormat="1" applyFont="1" applyFill="1"/>
    <xf numFmtId="165" fontId="2" fillId="0" borderId="0" xfId="5" applyNumberFormat="1" applyFont="1" applyFill="1" applyAlignment="1">
      <alignment vertical="center"/>
    </xf>
    <xf numFmtId="165" fontId="20" fillId="0" borderId="0" xfId="0" applyNumberFormat="1" applyFont="1" applyFill="1" applyAlignment="1">
      <alignment vertical="center"/>
    </xf>
    <xf numFmtId="0" fontId="8" fillId="0" borderId="0" xfId="5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44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65" fontId="20" fillId="0" borderId="0" xfId="0" applyNumberFormat="1" applyFont="1" applyFill="1" applyAlignment="1">
      <alignment vertical="center"/>
    </xf>
    <xf numFmtId="0" fontId="20" fillId="6" borderId="0" xfId="0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0" fontId="0" fillId="0" borderId="0" xfId="0" applyFont="1" applyFill="1"/>
    <xf numFmtId="0" fontId="0" fillId="5" borderId="0" xfId="0" applyFont="1" applyFill="1" applyAlignment="1">
      <alignment vertical="center"/>
    </xf>
    <xf numFmtId="0" fontId="0" fillId="0" borderId="0" xfId="5" applyFont="1" applyFill="1" applyAlignment="1">
      <alignment vertical="center"/>
    </xf>
    <xf numFmtId="166" fontId="2" fillId="6" borderId="1" xfId="3" applyNumberFormat="1" applyFont="1" applyFill="1" applyBorder="1" applyAlignment="1">
      <alignment vertical="center"/>
    </xf>
    <xf numFmtId="0" fontId="2" fillId="0" borderId="5" xfId="3" applyFont="1" applyFill="1" applyBorder="1" applyAlignment="1">
      <alignment horizontal="center" vertical="center" wrapText="1"/>
    </xf>
    <xf numFmtId="0" fontId="0" fillId="5" borderId="1" xfId="5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4" fontId="2" fillId="0" borderId="1" xfId="6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65" fontId="16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Border="1" applyAlignment="1">
      <alignment horizontal="right" vertical="center" wrapText="1"/>
    </xf>
    <xf numFmtId="165" fontId="12" fillId="0" borderId="1" xfId="5" applyNumberFormat="1" applyFont="1" applyFill="1" applyBorder="1" applyAlignment="1">
      <alignment horizontal="right" vertical="center" wrapText="1"/>
    </xf>
    <xf numFmtId="44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right" vertical="center"/>
    </xf>
    <xf numFmtId="165" fontId="1" fillId="3" borderId="11" xfId="0" applyNumberFormat="1" applyFont="1" applyFill="1" applyBorder="1" applyAlignment="1">
      <alignment horizontal="right" vertical="center" wrapText="1"/>
    </xf>
    <xf numFmtId="165" fontId="1" fillId="4" borderId="11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/>
    </xf>
    <xf numFmtId="165" fontId="11" fillId="7" borderId="1" xfId="0" applyNumberFormat="1" applyFont="1" applyFill="1" applyBorder="1" applyAlignment="1">
      <alignment vertical="center"/>
    </xf>
    <xf numFmtId="165" fontId="2" fillId="0" borderId="1" xfId="5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5" fontId="0" fillId="0" borderId="11" xfId="5" applyNumberFormat="1" applyFont="1" applyFill="1" applyBorder="1" applyAlignment="1">
      <alignment horizontal="right" vertical="center" wrapText="1"/>
    </xf>
    <xf numFmtId="165" fontId="0" fillId="5" borderId="11" xfId="5" applyNumberFormat="1" applyFont="1" applyFill="1" applyBorder="1" applyAlignment="1">
      <alignment horizontal="right" vertical="center" wrapText="1"/>
    </xf>
    <xf numFmtId="165" fontId="23" fillId="3" borderId="20" xfId="0" applyNumberFormat="1" applyFont="1" applyFill="1" applyBorder="1" applyAlignment="1">
      <alignment horizontal="right" vertical="center"/>
    </xf>
    <xf numFmtId="0" fontId="0" fillId="0" borderId="3" xfId="5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5" applyFont="1" applyFill="1" applyAlignment="1">
      <alignment vertical="center" wrapText="1"/>
    </xf>
    <xf numFmtId="0" fontId="22" fillId="0" borderId="0" xfId="0" applyFont="1" applyFill="1"/>
    <xf numFmtId="0" fontId="22" fillId="0" borderId="0" xfId="0" applyFont="1" applyFill="1" applyAlignment="1">
      <alignment horizontal="left" vertical="center" wrapText="1"/>
    </xf>
    <xf numFmtId="165" fontId="2" fillId="0" borderId="9" xfId="5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165" fontId="2" fillId="6" borderId="1" xfId="5" applyNumberFormat="1" applyFont="1" applyFill="1" applyBorder="1" applyAlignment="1">
      <alignment vertical="center"/>
    </xf>
    <xf numFmtId="0" fontId="2" fillId="0" borderId="1" xfId="5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/>
    </xf>
    <xf numFmtId="165" fontId="1" fillId="9" borderId="1" xfId="0" applyNumberFormat="1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2" fillId="9" borderId="0" xfId="0" applyFont="1" applyFill="1"/>
    <xf numFmtId="165" fontId="11" fillId="10" borderId="1" xfId="0" applyNumberFormat="1" applyFont="1" applyFill="1" applyBorder="1" applyAlignment="1">
      <alignment horizontal="right" vertical="center" wrapText="1"/>
    </xf>
    <xf numFmtId="165" fontId="11" fillId="10" borderId="1" xfId="0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12" fillId="10" borderId="0" xfId="0" applyFont="1" applyFill="1"/>
    <xf numFmtId="165" fontId="11" fillId="10" borderId="2" xfId="0" applyNumberFormat="1" applyFont="1" applyFill="1" applyBorder="1" applyAlignment="1">
      <alignment horizontal="right" vertical="center" wrapText="1"/>
    </xf>
    <xf numFmtId="165" fontId="11" fillId="10" borderId="2" xfId="0" applyNumberFormat="1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left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2" fillId="10" borderId="1" xfId="0" applyFont="1" applyFill="1" applyBorder="1" applyAlignment="1">
      <alignment horizontal="center" vertical="center" wrapText="1"/>
    </xf>
    <xf numFmtId="165" fontId="1" fillId="10" borderId="11" xfId="0" applyNumberFormat="1" applyFont="1" applyFill="1" applyBorder="1" applyAlignment="1">
      <alignment horizontal="right" vertical="center" wrapText="1"/>
    </xf>
    <xf numFmtId="0" fontId="2" fillId="10" borderId="0" xfId="0" applyFont="1" applyFill="1" applyAlignment="1">
      <alignment vertical="center"/>
    </xf>
    <xf numFmtId="165" fontId="2" fillId="10" borderId="0" xfId="5" applyNumberFormat="1" applyFont="1" applyFill="1" applyAlignment="1">
      <alignment vertical="center"/>
    </xf>
    <xf numFmtId="165" fontId="2" fillId="10" borderId="0" xfId="0" applyNumberFormat="1" applyFont="1" applyFill="1" applyAlignment="1">
      <alignment vertical="center"/>
    </xf>
    <xf numFmtId="0" fontId="0" fillId="11" borderId="1" xfId="0" applyFont="1" applyFill="1" applyBorder="1" applyAlignment="1">
      <alignment horizontal="center" vertical="center" wrapText="1"/>
    </xf>
    <xf numFmtId="165" fontId="1" fillId="11" borderId="11" xfId="0" applyNumberFormat="1" applyFont="1" applyFill="1" applyBorder="1" applyAlignment="1">
      <alignment horizontal="right" vertical="center" wrapText="1"/>
    </xf>
    <xf numFmtId="0" fontId="0" fillId="10" borderId="0" xfId="0" applyFont="1" applyFill="1" applyAlignment="1">
      <alignment vertical="center"/>
    </xf>
    <xf numFmtId="165" fontId="20" fillId="10" borderId="0" xfId="0" applyNumberFormat="1" applyFont="1" applyFill="1" applyAlignment="1">
      <alignment vertical="center"/>
    </xf>
    <xf numFmtId="165" fontId="2" fillId="10" borderId="0" xfId="0" applyNumberFormat="1" applyFont="1" applyFill="1"/>
    <xf numFmtId="0" fontId="2" fillId="10" borderId="2" xfId="0" applyFont="1" applyFill="1" applyBorder="1" applyAlignment="1">
      <alignment horizontal="center" vertical="center" wrapText="1"/>
    </xf>
    <xf numFmtId="165" fontId="1" fillId="10" borderId="8" xfId="0" applyNumberFormat="1" applyFont="1" applyFill="1" applyBorder="1" applyAlignment="1">
      <alignment horizontal="right" vertical="center" wrapText="1"/>
    </xf>
    <xf numFmtId="0" fontId="1" fillId="12" borderId="5" xfId="4" applyFont="1" applyFill="1" applyBorder="1" applyAlignment="1">
      <alignment horizontal="center" vertical="center"/>
    </xf>
    <xf numFmtId="0" fontId="1" fillId="12" borderId="1" xfId="4" applyNumberFormat="1" applyFont="1" applyFill="1" applyBorder="1" applyAlignment="1">
      <alignment horizontal="center" vertical="center" wrapText="1"/>
    </xf>
    <xf numFmtId="167" fontId="1" fillId="12" borderId="1" xfId="4" applyNumberFormat="1" applyFont="1" applyFill="1" applyBorder="1" applyAlignment="1">
      <alignment horizontal="center" vertical="center" wrapText="1"/>
    </xf>
    <xf numFmtId="167" fontId="1" fillId="12" borderId="11" xfId="4" applyNumberFormat="1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165" fontId="3" fillId="9" borderId="1" xfId="0" applyNumberFormat="1" applyFont="1" applyFill="1" applyBorder="1" applyAlignment="1">
      <alignment horizontal="center" vertical="center" wrapText="1"/>
    </xf>
    <xf numFmtId="165" fontId="2" fillId="0" borderId="6" xfId="5" applyNumberFormat="1" applyFont="1" applyFill="1" applyBorder="1" applyAlignment="1">
      <alignment vertical="center"/>
    </xf>
    <xf numFmtId="165" fontId="2" fillId="2" borderId="6" xfId="5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1" fillId="9" borderId="2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12" fillId="6" borderId="28" xfId="5" applyFont="1" applyFill="1" applyBorder="1" applyAlignment="1">
      <alignment horizontal="center" vertical="center" wrapText="1"/>
    </xf>
    <xf numFmtId="0" fontId="12" fillId="0" borderId="28" xfId="5" applyFont="1" applyBorder="1" applyAlignment="1">
      <alignment horizontal="left" vertical="center" wrapText="1"/>
    </xf>
    <xf numFmtId="2" fontId="12" fillId="0" borderId="28" xfId="5" applyNumberFormat="1" applyFont="1" applyBorder="1" applyAlignment="1">
      <alignment horizontal="center" vertical="center" wrapText="1"/>
    </xf>
    <xf numFmtId="0" fontId="12" fillId="0" borderId="28" xfId="5" applyFont="1" applyFill="1" applyBorder="1" applyAlignment="1">
      <alignment horizontal="center" vertical="center" wrapText="1"/>
    </xf>
    <xf numFmtId="0" fontId="16" fillId="0" borderId="28" xfId="5" applyFont="1" applyFill="1" applyBorder="1" applyAlignment="1">
      <alignment horizontal="center" vertical="center" wrapText="1"/>
    </xf>
    <xf numFmtId="0" fontId="12" fillId="0" borderId="28" xfId="5" applyFont="1" applyFill="1" applyBorder="1" applyAlignment="1">
      <alignment horizontal="left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12" fillId="0" borderId="9" xfId="5" applyFont="1" applyFill="1" applyBorder="1" applyAlignment="1">
      <alignment horizontal="center" vertical="center" wrapText="1"/>
    </xf>
    <xf numFmtId="0" fontId="12" fillId="0" borderId="3" xfId="5" applyFont="1" applyBorder="1" applyAlignment="1">
      <alignment horizontal="left" vertical="center" wrapText="1"/>
    </xf>
    <xf numFmtId="2" fontId="12" fillId="0" borderId="3" xfId="5" applyNumberFormat="1" applyFont="1" applyBorder="1" applyAlignment="1">
      <alignment horizontal="center" vertical="center" wrapText="1"/>
    </xf>
    <xf numFmtId="0" fontId="16" fillId="0" borderId="3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left" vertical="center" wrapText="1"/>
    </xf>
    <xf numFmtId="0" fontId="12" fillId="0" borderId="25" xfId="5" applyFont="1" applyFill="1" applyBorder="1" applyAlignment="1">
      <alignment vertical="center" wrapText="1"/>
    </xf>
    <xf numFmtId="0" fontId="12" fillId="0" borderId="25" xfId="5" applyFont="1" applyFill="1" applyBorder="1" applyAlignment="1">
      <alignment horizontal="center" vertical="center" wrapText="1"/>
    </xf>
    <xf numFmtId="167" fontId="12" fillId="0" borderId="25" xfId="5" applyNumberFormat="1" applyFont="1" applyFill="1" applyBorder="1" applyAlignment="1">
      <alignment horizontal="center" vertical="center" wrapText="1"/>
    </xf>
    <xf numFmtId="0" fontId="16" fillId="0" borderId="25" xfId="5" applyFont="1" applyFill="1" applyBorder="1" applyAlignment="1">
      <alignment horizontal="center" vertical="center" wrapText="1"/>
    </xf>
    <xf numFmtId="0" fontId="12" fillId="0" borderId="25" xfId="5" applyFont="1" applyFill="1" applyBorder="1" applyAlignment="1">
      <alignment horizontal="left" vertical="center" wrapText="1"/>
    </xf>
    <xf numFmtId="0" fontId="12" fillId="0" borderId="28" xfId="5" applyNumberFormat="1" applyFont="1" applyBorder="1" applyAlignment="1">
      <alignment horizontal="center" vertical="center" wrapText="1"/>
    </xf>
    <xf numFmtId="0" fontId="12" fillId="0" borderId="3" xfId="5" applyNumberFormat="1" applyFont="1" applyBorder="1" applyAlignment="1">
      <alignment horizontal="center" vertical="center" wrapText="1"/>
    </xf>
    <xf numFmtId="0" fontId="12" fillId="0" borderId="25" xfId="5" applyNumberFormat="1" applyFont="1" applyFill="1" applyBorder="1" applyAlignment="1">
      <alignment horizontal="center" vertical="center" wrapText="1"/>
    </xf>
    <xf numFmtId="0" fontId="12" fillId="6" borderId="3" xfId="5" applyFont="1" applyFill="1" applyBorder="1" applyAlignment="1">
      <alignment horizontal="center" vertical="center" wrapText="1"/>
    </xf>
    <xf numFmtId="0" fontId="12" fillId="6" borderId="9" xfId="5" applyFont="1" applyFill="1" applyBorder="1" applyAlignment="1">
      <alignment horizontal="center" vertical="center" wrapText="1"/>
    </xf>
    <xf numFmtId="0" fontId="12" fillId="6" borderId="30" xfId="5" applyFont="1" applyFill="1" applyBorder="1" applyAlignment="1">
      <alignment horizontal="center" vertical="center" wrapText="1"/>
    </xf>
    <xf numFmtId="2" fontId="12" fillId="6" borderId="3" xfId="5" applyNumberFormat="1" applyFont="1" applyFill="1" applyBorder="1" applyAlignment="1">
      <alignment horizontal="center" vertical="center" wrapText="1"/>
    </xf>
    <xf numFmtId="0" fontId="12" fillId="6" borderId="3" xfId="5" applyFont="1" applyFill="1" applyBorder="1" applyAlignment="1">
      <alignment horizontal="center" vertical="center"/>
    </xf>
    <xf numFmtId="0" fontId="12" fillId="6" borderId="30" xfId="5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35" borderId="0" xfId="0" applyFont="1" applyFill="1" applyAlignment="1">
      <alignment vertical="center"/>
    </xf>
    <xf numFmtId="165" fontId="2" fillId="35" borderId="0" xfId="0" applyNumberFormat="1" applyFont="1" applyFill="1" applyAlignment="1">
      <alignment vertical="center"/>
    </xf>
    <xf numFmtId="0" fontId="2" fillId="2" borderId="1" xfId="5" applyFont="1" applyFill="1" applyBorder="1" applyAlignment="1">
      <alignment horizontal="left" vertical="center" wrapText="1"/>
    </xf>
    <xf numFmtId="0" fontId="22" fillId="35" borderId="0" xfId="0" applyFont="1" applyFill="1" applyAlignment="1">
      <alignment horizontal="left" vertical="center" wrapText="1"/>
    </xf>
    <xf numFmtId="0" fontId="22" fillId="35" borderId="0" xfId="0" applyFont="1" applyFill="1"/>
    <xf numFmtId="0" fontId="2" fillId="35" borderId="1" xfId="5" applyFont="1" applyFill="1" applyBorder="1" applyAlignment="1">
      <alignment horizontal="center" vertical="center" wrapText="1"/>
    </xf>
    <xf numFmtId="0" fontId="2" fillId="35" borderId="5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44" fontId="2" fillId="0" borderId="1" xfId="5" applyNumberFormat="1" applyFill="1" applyBorder="1" applyAlignment="1">
      <alignment vertical="center"/>
    </xf>
    <xf numFmtId="44" fontId="2" fillId="0" borderId="1" xfId="5" applyNumberFormat="1" applyFill="1" applyBorder="1" applyAlignment="1">
      <alignment vertical="center"/>
    </xf>
    <xf numFmtId="44" fontId="12" fillId="2" borderId="1" xfId="84" applyFont="1" applyFill="1" applyBorder="1" applyAlignment="1">
      <alignment horizontal="center" vertical="center" wrapText="1"/>
    </xf>
    <xf numFmtId="44" fontId="12" fillId="0" borderId="1" xfId="84" applyFont="1" applyFill="1" applyBorder="1" applyAlignment="1">
      <alignment horizontal="center" vertical="center" wrapText="1"/>
    </xf>
    <xf numFmtId="0" fontId="12" fillId="0" borderId="23" xfId="5" applyFont="1" applyFill="1" applyBorder="1" applyAlignment="1">
      <alignment horizontal="center" vertical="center"/>
    </xf>
    <xf numFmtId="4" fontId="12" fillId="0" borderId="1" xfId="5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/>
    </xf>
    <xf numFmtId="0" fontId="22" fillId="35" borderId="0" xfId="0" applyFont="1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" fillId="0" borderId="23" xfId="5" applyFont="1" applyFill="1" applyBorder="1" applyAlignment="1">
      <alignment horizontal="center" vertical="center" wrapText="1"/>
    </xf>
    <xf numFmtId="0" fontId="12" fillId="0" borderId="32" xfId="5" applyFont="1" applyFill="1" applyBorder="1" applyAlignment="1">
      <alignment vertical="center" wrapText="1"/>
    </xf>
    <xf numFmtId="0" fontId="12" fillId="0" borderId="22" xfId="5" applyFont="1" applyFill="1" applyBorder="1" applyAlignment="1">
      <alignment horizontal="center" vertical="center" wrapText="1"/>
    </xf>
    <xf numFmtId="0" fontId="12" fillId="0" borderId="32" xfId="5" applyFont="1" applyFill="1" applyBorder="1" applyAlignment="1">
      <alignment horizontal="center" vertical="center" wrapText="1"/>
    </xf>
    <xf numFmtId="0" fontId="16" fillId="0" borderId="32" xfId="5" applyFont="1" applyFill="1" applyBorder="1" applyAlignment="1">
      <alignment horizontal="center" vertical="center" wrapText="1"/>
    </xf>
    <xf numFmtId="0" fontId="12" fillId="0" borderId="32" xfId="5" applyFont="1" applyFill="1" applyBorder="1" applyAlignment="1">
      <alignment horizontal="left" vertical="center" wrapText="1"/>
    </xf>
    <xf numFmtId="0" fontId="12" fillId="0" borderId="23" xfId="5" applyFont="1" applyFill="1" applyBorder="1" applyAlignment="1">
      <alignment horizontal="center" vertical="center" wrapText="1"/>
    </xf>
    <xf numFmtId="0" fontId="12" fillId="0" borderId="33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3" applyFont="1" applyBorder="1" applyAlignment="1">
      <alignment horizontal="left" vertical="center"/>
    </xf>
    <xf numFmtId="0" fontId="2" fillId="0" borderId="6" xfId="3" applyFont="1" applyBorder="1" applyAlignment="1">
      <alignment horizontal="left" vertical="center"/>
    </xf>
    <xf numFmtId="0" fontId="2" fillId="0" borderId="9" xfId="3" applyFont="1" applyBorder="1" applyAlignment="1">
      <alignment horizontal="left" vertical="center"/>
    </xf>
    <xf numFmtId="0" fontId="2" fillId="0" borderId="34" xfId="3" applyFont="1" applyBorder="1" applyAlignment="1">
      <alignment horizontal="left" vertical="center"/>
    </xf>
    <xf numFmtId="44" fontId="2" fillId="0" borderId="26" xfId="6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2" xfId="0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vertical="center" wrapText="1"/>
    </xf>
    <xf numFmtId="44" fontId="12" fillId="2" borderId="1" xfId="89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4" fontId="16" fillId="0" borderId="1" xfId="5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11" xfId="5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2" fillId="5" borderId="9" xfId="3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4" xfId="6" applyNumberFormat="1" applyFont="1" applyFill="1" applyBorder="1" applyAlignment="1">
      <alignment horizontal="center" vertical="center"/>
    </xf>
    <xf numFmtId="0" fontId="2" fillId="0" borderId="6" xfId="6" applyNumberFormat="1" applyFont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Alignment="1">
      <alignment horizontal="right" vertical="center"/>
    </xf>
    <xf numFmtId="165" fontId="12" fillId="0" borderId="1" xfId="84" applyNumberFormat="1" applyFont="1" applyFill="1" applyBorder="1" applyAlignment="1">
      <alignment horizontal="right" vertical="center" wrapText="1"/>
    </xf>
    <xf numFmtId="165" fontId="12" fillId="0" borderId="25" xfId="5" applyNumberFormat="1" applyFont="1" applyFill="1" applyBorder="1" applyAlignment="1">
      <alignment horizontal="right" vertical="center" wrapText="1"/>
    </xf>
    <xf numFmtId="165" fontId="2" fillId="0" borderId="23" xfId="5" applyNumberFormat="1" applyFont="1" applyFill="1" applyBorder="1" applyAlignment="1">
      <alignment horizontal="right" vertical="center" wrapText="1"/>
    </xf>
    <xf numFmtId="165" fontId="2" fillId="0" borderId="1" xfId="5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center" vertical="center"/>
    </xf>
    <xf numFmtId="0" fontId="12" fillId="2" borderId="1" xfId="5" applyFont="1" applyFill="1" applyBorder="1" applyAlignment="1">
      <alignment horizontal="left"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12" fillId="0" borderId="29" xfId="5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23" fillId="0" borderId="0" xfId="0" applyFont="1"/>
    <xf numFmtId="165" fontId="0" fillId="0" borderId="3" xfId="5" applyNumberFormat="1" applyFont="1" applyFill="1" applyBorder="1" applyAlignment="1">
      <alignment horizontal="right" vertical="center" wrapText="1"/>
    </xf>
    <xf numFmtId="165" fontId="0" fillId="0" borderId="3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11" fillId="7" borderId="21" xfId="0" applyNumberFormat="1" applyFont="1" applyFill="1" applyBorder="1" applyAlignment="1">
      <alignment horizontal="right" vertical="center"/>
    </xf>
    <xf numFmtId="165" fontId="11" fillId="7" borderId="11" xfId="0" applyNumberFormat="1" applyFont="1" applyFill="1" applyBorder="1" applyAlignment="1">
      <alignment horizontal="right" vertical="center"/>
    </xf>
    <xf numFmtId="165" fontId="11" fillId="7" borderId="8" xfId="0" applyNumberFormat="1" applyFont="1" applyFill="1" applyBorder="1" applyAlignment="1">
      <alignment horizontal="right" vertical="center"/>
    </xf>
    <xf numFmtId="165" fontId="2" fillId="0" borderId="1" xfId="82" applyNumberFormat="1" applyFont="1" applyFill="1" applyBorder="1" applyAlignment="1">
      <alignment horizontal="right" vertical="center" wrapText="1"/>
    </xf>
    <xf numFmtId="165" fontId="2" fillId="2" borderId="1" xfId="5" applyNumberFormat="1" applyFont="1" applyFill="1" applyBorder="1" applyAlignment="1">
      <alignment horizontal="right" vertical="center" wrapText="1"/>
    </xf>
    <xf numFmtId="165" fontId="2" fillId="35" borderId="1" xfId="5" applyNumberFormat="1" applyFont="1" applyFill="1" applyBorder="1" applyAlignment="1">
      <alignment horizontal="right" vertical="center" wrapText="1"/>
    </xf>
    <xf numFmtId="165" fontId="0" fillId="0" borderId="3" xfId="0" applyNumberFormat="1" applyBorder="1" applyAlignment="1">
      <alignment horizontal="right" vertical="center" wrapText="1"/>
    </xf>
    <xf numFmtId="165" fontId="0" fillId="0" borderId="3" xfId="0" applyNumberFormat="1" applyBorder="1" applyAlignment="1">
      <alignment horizontal="right" vertical="center"/>
    </xf>
    <xf numFmtId="165" fontId="0" fillId="5" borderId="3" xfId="0" applyNumberFormat="1" applyFill="1" applyBorder="1" applyAlignment="1">
      <alignment horizontal="right" vertical="center" wrapText="1"/>
    </xf>
    <xf numFmtId="165" fontId="2" fillId="0" borderId="1" xfId="86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5" applyFont="1" applyFill="1" applyBorder="1" applyAlignment="1">
      <alignment horizontal="left" vertical="center" wrapText="1"/>
    </xf>
    <xf numFmtId="0" fontId="0" fillId="5" borderId="1" xfId="5" applyFont="1" applyFill="1" applyBorder="1" applyAlignment="1">
      <alignment horizontal="left" vertical="center" wrapText="1"/>
    </xf>
    <xf numFmtId="0" fontId="0" fillId="0" borderId="3" xfId="5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35" borderId="1" xfId="5" applyFont="1" applyFill="1" applyBorder="1" applyAlignment="1">
      <alignment horizontal="left" vertical="center" wrapText="1"/>
    </xf>
    <xf numFmtId="0" fontId="2" fillId="0" borderId="23" xfId="5" applyFont="1" applyFill="1" applyBorder="1" applyAlignment="1">
      <alignment horizontal="left" vertical="center" wrapText="1"/>
    </xf>
    <xf numFmtId="0" fontId="2" fillId="0" borderId="22" xfId="5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left" vertical="center"/>
    </xf>
    <xf numFmtId="0" fontId="2" fillId="35" borderId="1" xfId="5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5" borderId="3" xfId="0" applyFill="1" applyBorder="1" applyAlignment="1">
      <alignment horizontal="left" vertical="center" wrapText="1"/>
    </xf>
    <xf numFmtId="0" fontId="2" fillId="0" borderId="24" xfId="5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34" fillId="7" borderId="35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vertical="center"/>
    </xf>
    <xf numFmtId="44" fontId="11" fillId="36" borderId="2" xfId="3" applyNumberFormat="1" applyFont="1" applyFill="1" applyBorder="1" applyAlignment="1">
      <alignment horizontal="right" vertical="center" wrapText="1"/>
    </xf>
    <xf numFmtId="44" fontId="11" fillId="36" borderId="8" xfId="3" applyNumberFormat="1" applyFont="1" applyFill="1" applyBorder="1" applyAlignment="1">
      <alignment vertical="center" wrapText="1"/>
    </xf>
    <xf numFmtId="0" fontId="12" fillId="0" borderId="37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12" fillId="0" borderId="38" xfId="5" applyFont="1" applyFill="1" applyBorder="1" applyAlignment="1">
      <alignment horizontal="center" vertical="center" wrapText="1"/>
    </xf>
    <xf numFmtId="0" fontId="12" fillId="0" borderId="15" xfId="5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28" xfId="5" applyFont="1" applyBorder="1" applyAlignment="1">
      <alignment vertical="center" wrapText="1"/>
    </xf>
    <xf numFmtId="0" fontId="12" fillId="0" borderId="3" xfId="5" applyFont="1" applyBorder="1" applyAlignment="1">
      <alignment vertical="center" wrapText="1"/>
    </xf>
    <xf numFmtId="0" fontId="2" fillId="37" borderId="5" xfId="5" applyFont="1" applyFill="1" applyBorder="1" applyAlignment="1">
      <alignment horizontal="center" vertical="center" wrapText="1"/>
    </xf>
    <xf numFmtId="0" fontId="2" fillId="37" borderId="1" xfId="5" applyFont="1" applyFill="1" applyBorder="1" applyAlignment="1">
      <alignment horizontal="left" vertical="center" wrapText="1"/>
    </xf>
    <xf numFmtId="0" fontId="2" fillId="37" borderId="1" xfId="5" applyFont="1" applyFill="1" applyBorder="1" applyAlignment="1">
      <alignment horizontal="center" vertical="center" wrapText="1"/>
    </xf>
    <xf numFmtId="165" fontId="2" fillId="37" borderId="6" xfId="5" applyNumberFormat="1" applyFont="1" applyFill="1" applyBorder="1" applyAlignment="1">
      <alignment horizontal="right" vertical="center" wrapText="1"/>
    </xf>
    <xf numFmtId="44" fontId="20" fillId="37" borderId="0" xfId="0" applyNumberFormat="1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12" fillId="0" borderId="26" xfId="5" applyFont="1" applyFill="1" applyBorder="1" applyAlignment="1">
      <alignment horizontal="center" vertical="center"/>
    </xf>
    <xf numFmtId="0" fontId="12" fillId="0" borderId="23" xfId="5" applyFont="1" applyFill="1" applyBorder="1" applyAlignment="1">
      <alignment horizontal="center" vertical="center"/>
    </xf>
    <xf numFmtId="0" fontId="12" fillId="2" borderId="26" xfId="5" applyFont="1" applyFill="1" applyBorder="1" applyAlignment="1">
      <alignment horizontal="center" vertical="center" wrapText="1"/>
    </xf>
    <xf numFmtId="0" fontId="12" fillId="2" borderId="23" xfId="5" applyFont="1" applyFill="1" applyBorder="1" applyAlignment="1">
      <alignment horizontal="center" vertical="center" wrapText="1"/>
    </xf>
    <xf numFmtId="0" fontId="12" fillId="0" borderId="26" xfId="5" applyFont="1" applyFill="1" applyBorder="1" applyAlignment="1">
      <alignment horizontal="center" vertical="center" wrapText="1"/>
    </xf>
    <xf numFmtId="0" fontId="12" fillId="0" borderId="23" xfId="5" applyFont="1" applyFill="1" applyBorder="1" applyAlignment="1">
      <alignment horizontal="center" vertical="center" wrapText="1"/>
    </xf>
    <xf numFmtId="0" fontId="12" fillId="2" borderId="26" xfId="5" applyFont="1" applyFill="1" applyBorder="1" applyAlignment="1">
      <alignment horizontal="left" vertical="center" wrapText="1"/>
    </xf>
    <xf numFmtId="0" fontId="12" fillId="2" borderId="23" xfId="5" applyFont="1" applyFill="1" applyBorder="1" applyAlignment="1">
      <alignment horizontal="left" vertical="center" wrapText="1"/>
    </xf>
    <xf numFmtId="0" fontId="16" fillId="2" borderId="1" xfId="5" applyFont="1" applyFill="1" applyBorder="1" applyAlignment="1">
      <alignment horizontal="center" vertical="center" wrapText="1"/>
    </xf>
    <xf numFmtId="170" fontId="23" fillId="3" borderId="18" xfId="0" applyNumberFormat="1" applyFont="1" applyFill="1" applyBorder="1" applyAlignment="1">
      <alignment horizontal="center" vertical="center"/>
    </xf>
    <xf numFmtId="170" fontId="23" fillId="3" borderId="19" xfId="0" applyNumberFormat="1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0" borderId="39" xfId="5" applyFont="1" applyFill="1" applyBorder="1" applyAlignment="1">
      <alignment horizontal="center" vertical="center" wrapText="1"/>
    </xf>
    <xf numFmtId="0" fontId="12" fillId="0" borderId="40" xfId="5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165" fontId="23" fillId="3" borderId="16" xfId="0" applyNumberFormat="1" applyFont="1" applyFill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2" fillId="0" borderId="26" xfId="5" applyFont="1" applyFill="1" applyBorder="1" applyAlignment="1">
      <alignment vertical="center" wrapText="1"/>
    </xf>
    <xf numFmtId="0" fontId="12" fillId="0" borderId="23" xfId="5" applyFont="1" applyFill="1" applyBorder="1" applyAlignment="1">
      <alignment vertical="center" wrapText="1"/>
    </xf>
    <xf numFmtId="0" fontId="1" fillId="9" borderId="17" xfId="0" applyFont="1" applyFill="1" applyBorder="1" applyAlignment="1">
      <alignment horizontal="left" vertical="center" wrapText="1"/>
    </xf>
    <xf numFmtId="0" fontId="1" fillId="9" borderId="16" xfId="0" applyFont="1" applyFill="1" applyBorder="1" applyAlignment="1">
      <alignment horizontal="left" vertical="center" wrapText="1"/>
    </xf>
    <xf numFmtId="0" fontId="1" fillId="9" borderId="21" xfId="0" applyFont="1" applyFill="1" applyBorder="1" applyAlignment="1">
      <alignment horizontal="left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1" fillId="9" borderId="11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8" fontId="2" fillId="0" borderId="0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34" fillId="3" borderId="36" xfId="0" applyFont="1" applyFill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4" fillId="8" borderId="17" xfId="5" applyFont="1" applyFill="1" applyBorder="1" applyAlignment="1">
      <alignment horizontal="center" vertical="center"/>
    </xf>
    <xf numFmtId="0" fontId="14" fillId="8" borderId="16" xfId="5" applyFont="1" applyFill="1" applyBorder="1" applyAlignment="1">
      <alignment horizontal="center" vertical="center"/>
    </xf>
    <xf numFmtId="0" fontId="14" fillId="8" borderId="21" xfId="5" applyFont="1" applyFill="1" applyBorder="1" applyAlignment="1">
      <alignment horizontal="center" vertical="center"/>
    </xf>
    <xf numFmtId="0" fontId="1" fillId="9" borderId="5" xfId="5" applyFont="1" applyFill="1" applyBorder="1" applyAlignment="1">
      <alignment horizontal="left" vertical="center" wrapText="1"/>
    </xf>
    <xf numFmtId="0" fontId="1" fillId="9" borderId="1" xfId="5" applyFont="1" applyFill="1" applyBorder="1" applyAlignment="1">
      <alignment horizontal="left" vertical="center" wrapText="1"/>
    </xf>
    <xf numFmtId="0" fontId="1" fillId="9" borderId="11" xfId="5" applyFont="1" applyFill="1" applyBorder="1" applyAlignment="1">
      <alignment horizontal="left" vertical="center" wrapText="1"/>
    </xf>
    <xf numFmtId="0" fontId="11" fillId="36" borderId="4" xfId="3" applyNumberFormat="1" applyFont="1" applyFill="1" applyBorder="1" applyAlignment="1">
      <alignment horizontal="center" vertical="center"/>
    </xf>
    <xf numFmtId="0" fontId="11" fillId="36" borderId="2" xfId="3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5" fontId="11" fillId="0" borderId="3" xfId="5" applyNumberFormat="1" applyFont="1" applyFill="1" applyBorder="1" applyAlignment="1">
      <alignment horizontal="right" vertical="center" wrapText="1"/>
    </xf>
    <xf numFmtId="2" fontId="12" fillId="0" borderId="28" xfId="5" applyNumberFormat="1" applyFont="1" applyFill="1" applyBorder="1" applyAlignment="1">
      <alignment horizontal="center" vertical="center" wrapText="1"/>
    </xf>
    <xf numFmtId="165" fontId="11" fillId="0" borderId="3" xfId="5" applyNumberFormat="1" applyFont="1" applyFill="1" applyBorder="1" applyAlignment="1">
      <alignment horizontal="right" vertical="center"/>
    </xf>
    <xf numFmtId="165" fontId="11" fillId="0" borderId="23" xfId="5" applyNumberFormat="1" applyFont="1" applyFill="1" applyBorder="1" applyAlignment="1">
      <alignment horizontal="right" vertical="center" wrapText="1"/>
    </xf>
    <xf numFmtId="4" fontId="12" fillId="0" borderId="23" xfId="5" applyNumberFormat="1" applyFont="1" applyFill="1" applyBorder="1" applyAlignment="1">
      <alignment horizontal="center" vertical="center" wrapText="1"/>
    </xf>
    <xf numFmtId="165" fontId="11" fillId="0" borderId="0" xfId="5" applyNumberFormat="1" applyFont="1" applyFill="1" applyBorder="1" applyAlignment="1">
      <alignment horizontal="right" vertical="center" wrapText="1"/>
    </xf>
    <xf numFmtId="168" fontId="12" fillId="0" borderId="32" xfId="5" applyNumberFormat="1" applyFont="1" applyFill="1" applyBorder="1" applyAlignment="1">
      <alignment horizontal="center" vertical="center" wrapText="1"/>
    </xf>
    <xf numFmtId="165" fontId="11" fillId="0" borderId="37" xfId="5" applyNumberFormat="1" applyFont="1" applyFill="1" applyBorder="1" applyAlignment="1">
      <alignment horizontal="right" vertical="center" wrapText="1"/>
    </xf>
    <xf numFmtId="165" fontId="11" fillId="0" borderId="1" xfId="5" applyNumberFormat="1" applyFont="1" applyFill="1" applyBorder="1" applyAlignment="1">
      <alignment horizontal="right" vertical="center" wrapText="1"/>
    </xf>
    <xf numFmtId="168" fontId="12" fillId="0" borderId="1" xfId="5" applyNumberFormat="1" applyFont="1" applyFill="1" applyBorder="1" applyAlignment="1">
      <alignment horizontal="center" vertical="center" wrapText="1"/>
    </xf>
    <xf numFmtId="165" fontId="12" fillId="0" borderId="1" xfId="5" applyNumberFormat="1" applyFont="1" applyFill="1" applyBorder="1" applyAlignment="1">
      <alignment horizontal="center" vertical="center" wrapText="1"/>
    </xf>
  </cellXfs>
  <cellStyles count="93">
    <cellStyle name="20% — akcent 1 2" xfId="60" xr:uid="{82981A99-D190-4442-893F-D1B81A0CB71C}"/>
    <cellStyle name="20% — akcent 2 2" xfId="61" xr:uid="{700EDE7C-4ADB-4352-A356-250B3F629B28}"/>
    <cellStyle name="20% — akcent 3 2" xfId="62" xr:uid="{2309355A-276C-4CB6-86C0-D9D1297AFA8D}"/>
    <cellStyle name="20% — akcent 4 2" xfId="63" xr:uid="{6D9CF321-9574-4EC4-B853-98D8B4A285FD}"/>
    <cellStyle name="20% — akcent 5 2" xfId="64" xr:uid="{3FF10499-5D84-46C3-85E7-43EE26833542}"/>
    <cellStyle name="20% — akcent 6 2" xfId="65" xr:uid="{930014D0-EC4D-447C-96CB-9E35C8A837D0}"/>
    <cellStyle name="40% — akcent 1 2" xfId="66" xr:uid="{C200D0D8-5084-4A39-BE5F-7D79F7DEB15E}"/>
    <cellStyle name="40% — akcent 2 2" xfId="67" xr:uid="{5AA5D11D-C645-4B09-AA6E-3ADB42B57E15}"/>
    <cellStyle name="40% — akcent 3 2" xfId="68" xr:uid="{16C33543-E5C5-44CB-81A4-1E48F7803361}"/>
    <cellStyle name="40% — akcent 4 2" xfId="69" xr:uid="{3B70CCF2-7E97-41E8-B2B5-684A407312BF}"/>
    <cellStyle name="40% — akcent 5 2" xfId="70" xr:uid="{8EFC4C16-0BDA-4D61-867B-14E1ABADBDEA}"/>
    <cellStyle name="40% — akcent 6 2" xfId="71" xr:uid="{45AFA39F-A56C-4B92-97DC-AB940855F864}"/>
    <cellStyle name="60% — akcent 1 2" xfId="72" xr:uid="{E6140269-0900-466F-BB9B-34BE2DAE97CD}"/>
    <cellStyle name="60% — akcent 2 2" xfId="73" xr:uid="{31EC0C81-118F-4DEA-9DC3-38D875E917E2}"/>
    <cellStyle name="60% — akcent 3 2" xfId="74" xr:uid="{5F144337-6237-4C17-A706-C805107B7E77}"/>
    <cellStyle name="60% — akcent 4 2" xfId="75" xr:uid="{E36E924F-39E7-4698-85F8-420DC48B2531}"/>
    <cellStyle name="60% — akcent 5 2" xfId="76" xr:uid="{AF34DE41-E069-432F-A65B-B8AD09C835A9}"/>
    <cellStyle name="60% — akcent 6 2" xfId="77" xr:uid="{05A6C8E5-3C07-460C-9D24-EA294FA48B6E}"/>
    <cellStyle name="Accent" xfId="44" xr:uid="{8409BAA4-FD00-45E2-97C2-2BE84F67995A}"/>
    <cellStyle name="Accent 1" xfId="45" xr:uid="{A94EB1F9-2D63-4F05-895C-48270FFA20C2}"/>
    <cellStyle name="Accent 2" xfId="46" xr:uid="{3192AEE3-D78C-45C3-AF52-5D86C36CE5F7}"/>
    <cellStyle name="Accent 3" xfId="47" xr:uid="{7FB38BD3-D5FD-4E3B-A330-7F57FDD425F1}"/>
    <cellStyle name="Bad" xfId="48" xr:uid="{3019A384-B14D-45A1-B35E-F63884259FF6}"/>
    <cellStyle name="Dobry 2" xfId="78" xr:uid="{FF8E1844-1105-485B-8E2B-A8F9E9E6A8E1}"/>
    <cellStyle name="Dziesiętny 2" xfId="23" xr:uid="{00000000-0005-0000-0000-000000000000}"/>
    <cellStyle name="Dziesiętny 2 2" xfId="39" xr:uid="{00000000-0005-0000-0000-000001000000}"/>
    <cellStyle name="Dziesiętny 3" xfId="42" xr:uid="{00000000-0005-0000-0000-000002000000}"/>
    <cellStyle name="Dziesiętny 4" xfId="86" xr:uid="{47F0F487-B16F-40B0-A392-753385932A94}"/>
    <cellStyle name="Error" xfId="49" xr:uid="{8BA7031B-ABAC-4068-AE64-2C6ADC8ADCC9}"/>
    <cellStyle name="Footnote" xfId="50" xr:uid="{AA109645-7703-4AE9-9255-ECBAB7CB0DF3}"/>
    <cellStyle name="Good" xfId="51" xr:uid="{7468FD08-BDFE-4FB3-AC11-046147738674}"/>
    <cellStyle name="Heading" xfId="52" xr:uid="{27B76FE3-8007-4424-BA22-9A95A9CC8123}"/>
    <cellStyle name="Heading 1" xfId="53" xr:uid="{6B8B0FE9-7F42-467B-AF4A-9AC8D7EC9AF6}"/>
    <cellStyle name="Heading 2" xfId="54" xr:uid="{44B47BE3-52A0-4321-9996-4361F878C87B}"/>
    <cellStyle name="Hiperłącze 2" xfId="1" xr:uid="{00000000-0005-0000-0000-000003000000}"/>
    <cellStyle name="Hiperłącze 3" xfId="2" xr:uid="{00000000-0005-0000-0000-000004000000}"/>
    <cellStyle name="Neutral" xfId="55" xr:uid="{E55100EE-C2C3-4A7C-B406-D0E29A70BFCE}"/>
    <cellStyle name="Neutralny 2" xfId="79" xr:uid="{A72EC2AD-7E5F-406A-ACC9-3363792EB68C}"/>
    <cellStyle name="Normalny" xfId="0" builtinId="0"/>
    <cellStyle name="Normalny 2" xfId="3" xr:uid="{00000000-0005-0000-0000-000006000000}"/>
    <cellStyle name="Normalny 2 2" xfId="4" xr:uid="{00000000-0005-0000-0000-000007000000}"/>
    <cellStyle name="Normalny 3" xfId="5" xr:uid="{00000000-0005-0000-0000-000008000000}"/>
    <cellStyle name="Note" xfId="56" xr:uid="{292AE00C-D7E5-4788-8952-3E77B786C83F}"/>
    <cellStyle name="Status" xfId="57" xr:uid="{07C91DFC-D6D0-4FA5-9B7C-1E6E0F824C06}"/>
    <cellStyle name="Text" xfId="58" xr:uid="{4DA4916F-0D0F-494C-8E02-734476C00C2E}"/>
    <cellStyle name="Walutowy 2" xfId="6" xr:uid="{00000000-0005-0000-0000-000009000000}"/>
    <cellStyle name="Walutowy 2 10" xfId="40" xr:uid="{00000000-0005-0000-0000-00000A000000}"/>
    <cellStyle name="Walutowy 2 11" xfId="81" xr:uid="{825969A6-65BA-4E3E-B48A-DDF2FAF7B239}"/>
    <cellStyle name="Walutowy 2 12" xfId="88" xr:uid="{796D81D7-4799-4903-B88D-AC718573E07A}"/>
    <cellStyle name="Walutowy 2 13" xfId="91" xr:uid="{56F34CCB-99E2-4ECF-B7F1-506A3A6FCECA}"/>
    <cellStyle name="Walutowy 2 2" xfId="7" xr:uid="{00000000-0005-0000-0000-00000B000000}"/>
    <cellStyle name="Walutowy 2 3" xfId="8" xr:uid="{00000000-0005-0000-0000-00000C000000}"/>
    <cellStyle name="Walutowy 2 3 2" xfId="25" xr:uid="{00000000-0005-0000-0000-00000D000000}"/>
    <cellStyle name="Walutowy 2 4" xfId="9" xr:uid="{00000000-0005-0000-0000-00000E000000}"/>
    <cellStyle name="Walutowy 2 4 2" xfId="26" xr:uid="{00000000-0005-0000-0000-00000F000000}"/>
    <cellStyle name="Walutowy 2 5" xfId="10" xr:uid="{00000000-0005-0000-0000-000010000000}"/>
    <cellStyle name="Walutowy 2 5 2" xfId="27" xr:uid="{00000000-0005-0000-0000-000011000000}"/>
    <cellStyle name="Walutowy 2 6" xfId="11" xr:uid="{00000000-0005-0000-0000-000012000000}"/>
    <cellStyle name="Walutowy 2 6 2" xfId="28" xr:uid="{00000000-0005-0000-0000-000013000000}"/>
    <cellStyle name="Walutowy 2 7" xfId="12" xr:uid="{00000000-0005-0000-0000-000014000000}"/>
    <cellStyle name="Walutowy 2 7 2" xfId="29" xr:uid="{00000000-0005-0000-0000-000015000000}"/>
    <cellStyle name="Walutowy 2 8" xfId="20" xr:uid="{00000000-0005-0000-0000-000016000000}"/>
    <cellStyle name="Walutowy 2 8 2" xfId="36" xr:uid="{00000000-0005-0000-0000-000017000000}"/>
    <cellStyle name="Walutowy 2 9" xfId="24" xr:uid="{00000000-0005-0000-0000-000018000000}"/>
    <cellStyle name="Walutowy 3" xfId="13" xr:uid="{00000000-0005-0000-0000-000019000000}"/>
    <cellStyle name="Walutowy 3 2" xfId="14" xr:uid="{00000000-0005-0000-0000-00001A000000}"/>
    <cellStyle name="Walutowy 3 3" xfId="15" xr:uid="{00000000-0005-0000-0000-00001B000000}"/>
    <cellStyle name="Walutowy 3 3 2" xfId="16" xr:uid="{00000000-0005-0000-0000-00001C000000}"/>
    <cellStyle name="Walutowy 3 3 2 2" xfId="32" xr:uid="{00000000-0005-0000-0000-00001D000000}"/>
    <cellStyle name="Walutowy 3 3 3" xfId="21" xr:uid="{00000000-0005-0000-0000-00001E000000}"/>
    <cellStyle name="Walutowy 3 3 3 2" xfId="37" xr:uid="{00000000-0005-0000-0000-00001F000000}"/>
    <cellStyle name="Walutowy 3 3 4" xfId="31" xr:uid="{00000000-0005-0000-0000-000020000000}"/>
    <cellStyle name="Walutowy 3 3 5" xfId="41" xr:uid="{00000000-0005-0000-0000-000021000000}"/>
    <cellStyle name="Walutowy 3 3 6" xfId="84" xr:uid="{17BE6EA4-0DBB-40E7-9584-DAF5E8830111}"/>
    <cellStyle name="Walutowy 3 4" xfId="17" xr:uid="{00000000-0005-0000-0000-000022000000}"/>
    <cellStyle name="Walutowy 3 4 2" xfId="33" xr:uid="{00000000-0005-0000-0000-000023000000}"/>
    <cellStyle name="Walutowy 3 4 3" xfId="82" xr:uid="{97E9260A-DA3E-48F5-9C4B-7D5876134A9C}"/>
    <cellStyle name="Walutowy 3 4 4" xfId="92" xr:uid="{188EFEC2-0E4B-48C4-BD7D-F811876B74F8}"/>
    <cellStyle name="Walutowy 3 5" xfId="18" xr:uid="{00000000-0005-0000-0000-000024000000}"/>
    <cellStyle name="Walutowy 3 5 2" xfId="22" xr:uid="{00000000-0005-0000-0000-000025000000}"/>
    <cellStyle name="Walutowy 3 5 2 2" xfId="38" xr:uid="{00000000-0005-0000-0000-000026000000}"/>
    <cellStyle name="Walutowy 3 5 3" xfId="34" xr:uid="{00000000-0005-0000-0000-000027000000}"/>
    <cellStyle name="Walutowy 3 5 4" xfId="43" xr:uid="{00000000-0005-0000-0000-000028000000}"/>
    <cellStyle name="Walutowy 3 5 5" xfId="85" xr:uid="{06968D90-88C1-45CB-A752-867AF5EC90D1}"/>
    <cellStyle name="Walutowy 3 6" xfId="30" xr:uid="{00000000-0005-0000-0000-000029000000}"/>
    <cellStyle name="Walutowy 3 7" xfId="89" xr:uid="{60295379-AC63-4E0B-A4F7-1CF2492F029E}"/>
    <cellStyle name="Walutowy 4" xfId="19" xr:uid="{00000000-0005-0000-0000-00002A000000}"/>
    <cellStyle name="Walutowy 4 2" xfId="35" xr:uid="{00000000-0005-0000-0000-00002B000000}"/>
    <cellStyle name="Walutowy 5" xfId="80" xr:uid="{49FA542B-F60B-4581-9079-9CC1129A83FE}"/>
    <cellStyle name="Walutowy 6" xfId="87" xr:uid="{CA69BF8F-6D05-4D44-8237-ACABFD2FA5AC}"/>
    <cellStyle name="Walutowy 7" xfId="90" xr:uid="{E63132F5-99B9-4EBB-B684-37093D504C0F}"/>
    <cellStyle name="Warning" xfId="59" xr:uid="{F6679E73-0BB6-4AA6-9980-F1F959ED7FD9}"/>
    <cellStyle name="Zły 2" xfId="83" xr:uid="{D08BD94B-3FB4-4444-96AD-BE7E2D7075C6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view="pageBreakPreview" zoomScale="75" zoomScaleNormal="75" zoomScaleSheetLayoutView="75" workbookViewId="0">
      <selection activeCell="I17" sqref="I17"/>
    </sheetView>
  </sheetViews>
  <sheetFormatPr defaultRowHeight="12.75"/>
  <cols>
    <col min="1" max="1" width="4.7109375" customWidth="1"/>
    <col min="2" max="2" width="35.28515625" customWidth="1"/>
    <col min="3" max="3" width="35.28515625" style="9" customWidth="1"/>
    <col min="4" max="6" width="15.85546875" style="9" customWidth="1"/>
    <col min="7" max="8" width="17.28515625" customWidth="1"/>
    <col min="9" max="9" width="25.5703125" customWidth="1"/>
  </cols>
  <sheetData>
    <row r="1" spans="1:10" ht="20.25" customHeight="1">
      <c r="A1" s="57" t="s">
        <v>119</v>
      </c>
      <c r="B1" s="57"/>
      <c r="C1" s="58"/>
    </row>
    <row r="3" spans="1:10" ht="18">
      <c r="A3" s="260" t="s">
        <v>118</v>
      </c>
    </row>
    <row r="4" spans="1:10" ht="15.75">
      <c r="A4" s="56" t="s">
        <v>120</v>
      </c>
    </row>
    <row r="5" spans="1:10" ht="15.75">
      <c r="A5" s="56" t="s">
        <v>115</v>
      </c>
    </row>
    <row r="7" spans="1:10" ht="13.5" thickBot="1"/>
    <row r="8" spans="1:10" s="8" customFormat="1" ht="51" customHeight="1">
      <c r="A8" s="111" t="s">
        <v>9</v>
      </c>
      <c r="B8" s="112" t="s">
        <v>18</v>
      </c>
      <c r="C8" s="112" t="s">
        <v>62</v>
      </c>
      <c r="D8" s="112" t="s">
        <v>14</v>
      </c>
      <c r="E8" s="112" t="s">
        <v>15</v>
      </c>
      <c r="F8" s="112" t="s">
        <v>133</v>
      </c>
      <c r="G8" s="112" t="s">
        <v>131</v>
      </c>
      <c r="H8" s="153" t="s">
        <v>132</v>
      </c>
    </row>
    <row r="9" spans="1:10" ht="26.25" customHeight="1">
      <c r="A9" s="258">
        <v>1</v>
      </c>
      <c r="B9" s="14" t="s">
        <v>19</v>
      </c>
      <c r="C9" s="238" t="s">
        <v>87</v>
      </c>
      <c r="D9" s="224" t="s">
        <v>116</v>
      </c>
      <c r="E9" s="5" t="s">
        <v>117</v>
      </c>
      <c r="F9" s="5" t="s">
        <v>342</v>
      </c>
      <c r="G9" s="5" t="s">
        <v>134</v>
      </c>
      <c r="H9" s="154" t="s">
        <v>105</v>
      </c>
    </row>
    <row r="10" spans="1:10" ht="26.25" customHeight="1">
      <c r="A10" s="258">
        <v>2</v>
      </c>
      <c r="B10" s="15" t="s">
        <v>34</v>
      </c>
      <c r="C10" s="25" t="s">
        <v>88</v>
      </c>
      <c r="D10" s="224" t="s">
        <v>35</v>
      </c>
      <c r="E10" s="5" t="s">
        <v>101</v>
      </c>
      <c r="F10" s="5" t="s">
        <v>337</v>
      </c>
      <c r="G10" s="5" t="s">
        <v>343</v>
      </c>
      <c r="H10" s="154" t="s">
        <v>345</v>
      </c>
    </row>
    <row r="11" spans="1:10" ht="26.25" customHeight="1">
      <c r="A11" s="258">
        <v>3</v>
      </c>
      <c r="B11" s="15" t="s">
        <v>37</v>
      </c>
      <c r="C11" s="25" t="s">
        <v>40</v>
      </c>
      <c r="D11" s="224" t="s">
        <v>38</v>
      </c>
      <c r="E11" s="5" t="s">
        <v>39</v>
      </c>
      <c r="F11" s="5" t="s">
        <v>337</v>
      </c>
      <c r="G11" s="5" t="s">
        <v>376</v>
      </c>
      <c r="H11" s="154" t="s">
        <v>377</v>
      </c>
    </row>
    <row r="12" spans="1:10" ht="26.25" customHeight="1">
      <c r="A12" s="258">
        <v>4</v>
      </c>
      <c r="B12" s="15" t="s">
        <v>42</v>
      </c>
      <c r="C12" s="25" t="s">
        <v>88</v>
      </c>
      <c r="D12" s="216" t="s">
        <v>43</v>
      </c>
      <c r="E12" s="216">
        <v>519561024</v>
      </c>
      <c r="F12" s="216" t="s">
        <v>338</v>
      </c>
      <c r="G12" s="216">
        <v>15</v>
      </c>
      <c r="H12" s="95">
        <v>43</v>
      </c>
      <c r="J12" s="156"/>
    </row>
    <row r="13" spans="1:10" ht="26.25" customHeight="1">
      <c r="A13" s="258">
        <v>5</v>
      </c>
      <c r="B13" s="15" t="s">
        <v>45</v>
      </c>
      <c r="C13" s="25" t="s">
        <v>89</v>
      </c>
      <c r="D13" s="224" t="s">
        <v>46</v>
      </c>
      <c r="E13" s="5" t="s">
        <v>47</v>
      </c>
      <c r="F13" s="5" t="s">
        <v>337</v>
      </c>
      <c r="G13" s="5" t="s">
        <v>450</v>
      </c>
      <c r="H13" s="154" t="s">
        <v>105</v>
      </c>
    </row>
    <row r="14" spans="1:10" ht="26.25" customHeight="1">
      <c r="A14" s="258">
        <v>6</v>
      </c>
      <c r="B14" s="15" t="s">
        <v>48</v>
      </c>
      <c r="C14" s="25" t="s">
        <v>127</v>
      </c>
      <c r="D14" s="224" t="s">
        <v>49</v>
      </c>
      <c r="E14" s="5" t="s">
        <v>50</v>
      </c>
      <c r="F14" s="5" t="s">
        <v>339</v>
      </c>
      <c r="G14" s="5" t="s">
        <v>463</v>
      </c>
      <c r="H14" s="154" t="s">
        <v>464</v>
      </c>
      <c r="I14" s="256"/>
    </row>
    <row r="15" spans="1:10" ht="26.25" customHeight="1">
      <c r="A15" s="258">
        <v>7</v>
      </c>
      <c r="B15" s="15" t="s">
        <v>52</v>
      </c>
      <c r="C15" s="25" t="s">
        <v>128</v>
      </c>
      <c r="D15" s="224" t="s">
        <v>81</v>
      </c>
      <c r="E15" s="5" t="s">
        <v>51</v>
      </c>
      <c r="F15" s="5" t="s">
        <v>340</v>
      </c>
      <c r="G15" s="5" t="s">
        <v>473</v>
      </c>
      <c r="H15" s="154" t="s">
        <v>474</v>
      </c>
    </row>
    <row r="16" spans="1:10" ht="26.25" customHeight="1">
      <c r="A16" s="258">
        <v>8</v>
      </c>
      <c r="B16" s="23" t="s">
        <v>53</v>
      </c>
      <c r="C16" s="238" t="s">
        <v>86</v>
      </c>
      <c r="D16" s="224" t="s">
        <v>80</v>
      </c>
      <c r="E16" s="5" t="s">
        <v>54</v>
      </c>
      <c r="F16" s="5" t="s">
        <v>341</v>
      </c>
      <c r="G16" s="5" t="s">
        <v>491</v>
      </c>
      <c r="H16" s="154" t="s">
        <v>105</v>
      </c>
    </row>
    <row r="17" spans="1:9" ht="26.25" customHeight="1">
      <c r="A17" s="258">
        <v>9</v>
      </c>
      <c r="B17" s="15" t="s">
        <v>55</v>
      </c>
      <c r="C17" s="25" t="s">
        <v>103</v>
      </c>
      <c r="D17" s="224" t="s">
        <v>79</v>
      </c>
      <c r="E17" s="5" t="s">
        <v>56</v>
      </c>
      <c r="F17" s="5" t="s">
        <v>341</v>
      </c>
      <c r="G17" s="5" t="s">
        <v>518</v>
      </c>
      <c r="H17" s="154" t="s">
        <v>105</v>
      </c>
    </row>
    <row r="18" spans="1:9" ht="26.25" customHeight="1" thickBot="1">
      <c r="A18" s="259">
        <v>10</v>
      </c>
      <c r="B18" s="62" t="s">
        <v>57</v>
      </c>
      <c r="C18" s="63" t="s">
        <v>91</v>
      </c>
      <c r="D18" s="64" t="s">
        <v>58</v>
      </c>
      <c r="E18" s="64" t="s">
        <v>59</v>
      </c>
      <c r="F18" s="64" t="s">
        <v>517</v>
      </c>
      <c r="G18" s="64" t="s">
        <v>344</v>
      </c>
      <c r="H18" s="155" t="s">
        <v>105</v>
      </c>
      <c r="I18" s="257"/>
    </row>
  </sheetData>
  <phoneticPr fontId="15" type="noConversion"/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8"/>
  <sheetViews>
    <sheetView view="pageBreakPreview" topLeftCell="A24" zoomScale="70" zoomScaleNormal="75" zoomScaleSheetLayoutView="70" workbookViewId="0">
      <selection activeCell="H36" sqref="H36"/>
    </sheetView>
  </sheetViews>
  <sheetFormatPr defaultRowHeight="15"/>
  <cols>
    <col min="1" max="1" width="4.140625" style="27" customWidth="1"/>
    <col min="2" max="2" width="30.140625" style="247" customWidth="1"/>
    <col min="3" max="3" width="24.7109375" style="247" customWidth="1"/>
    <col min="4" max="5" width="17" style="27" customWidth="1"/>
    <col min="6" max="6" width="20.42578125" style="27" customWidth="1"/>
    <col min="7" max="7" width="20.42578125" style="251" customWidth="1"/>
    <col min="8" max="8" width="26.5703125" style="242" customWidth="1"/>
    <col min="9" max="9" width="22.42578125" style="27" customWidth="1"/>
    <col min="10" max="10" width="41.7109375" style="72" customWidth="1"/>
    <col min="11" max="11" width="34.85546875" style="250" customWidth="1"/>
    <col min="12" max="15" width="28.42578125" style="27" customWidth="1"/>
    <col min="16" max="16" width="37.7109375" style="27" customWidth="1"/>
    <col min="17" max="26" width="18.7109375" style="27" customWidth="1"/>
    <col min="27" max="16384" width="9.140625" style="26"/>
  </cols>
  <sheetData>
    <row r="1" spans="1:26" ht="30" customHeight="1">
      <c r="A1" s="59" t="s">
        <v>172</v>
      </c>
      <c r="B1" s="59"/>
      <c r="C1" s="300"/>
      <c r="D1" s="67"/>
      <c r="E1" s="68"/>
      <c r="F1" s="68"/>
      <c r="G1" s="248"/>
      <c r="H1" s="241"/>
      <c r="I1" s="68"/>
      <c r="J1" s="70"/>
      <c r="K1" s="77"/>
    </row>
    <row r="2" spans="1:26" ht="16.5" thickBot="1">
      <c r="A2" s="22"/>
      <c r="B2" s="22"/>
      <c r="C2" s="301"/>
      <c r="D2" s="22"/>
      <c r="E2" s="22"/>
      <c r="F2" s="22"/>
      <c r="G2" s="61"/>
      <c r="H2" s="74"/>
      <c r="I2" s="60"/>
      <c r="J2" s="71"/>
      <c r="K2" s="78"/>
    </row>
    <row r="3" spans="1:26" s="27" customFormat="1" ht="30" customHeight="1">
      <c r="A3" s="335" t="s">
        <v>0</v>
      </c>
      <c r="B3" s="323" t="s">
        <v>11</v>
      </c>
      <c r="C3" s="337" t="s">
        <v>12</v>
      </c>
      <c r="D3" s="323" t="s">
        <v>13</v>
      </c>
      <c r="E3" s="323" t="s">
        <v>17</v>
      </c>
      <c r="F3" s="323" t="s">
        <v>16</v>
      </c>
      <c r="G3" s="325" t="s">
        <v>1</v>
      </c>
      <c r="H3" s="339" t="s">
        <v>557</v>
      </c>
      <c r="I3" s="323" t="s">
        <v>73</v>
      </c>
      <c r="J3" s="323" t="s">
        <v>90</v>
      </c>
      <c r="K3" s="323" t="s">
        <v>2</v>
      </c>
      <c r="L3" s="323" t="s">
        <v>21</v>
      </c>
      <c r="M3" s="323"/>
      <c r="N3" s="323"/>
      <c r="O3" s="341" t="s">
        <v>170</v>
      </c>
      <c r="P3" s="341" t="s">
        <v>171</v>
      </c>
      <c r="Q3" s="323" t="s">
        <v>72</v>
      </c>
      <c r="R3" s="323"/>
      <c r="S3" s="323"/>
      <c r="T3" s="323"/>
      <c r="U3" s="323"/>
      <c r="V3" s="323"/>
      <c r="W3" s="323" t="s">
        <v>102</v>
      </c>
      <c r="X3" s="323" t="s">
        <v>22</v>
      </c>
      <c r="Y3" s="323" t="s">
        <v>23</v>
      </c>
      <c r="Z3" s="321" t="s">
        <v>24</v>
      </c>
    </row>
    <row r="4" spans="1:26" s="27" customFormat="1" ht="81" customHeight="1">
      <c r="A4" s="336"/>
      <c r="B4" s="324"/>
      <c r="C4" s="338"/>
      <c r="D4" s="324"/>
      <c r="E4" s="324"/>
      <c r="F4" s="324"/>
      <c r="G4" s="326"/>
      <c r="H4" s="340"/>
      <c r="I4" s="324"/>
      <c r="J4" s="324"/>
      <c r="K4" s="324"/>
      <c r="L4" s="214" t="s">
        <v>25</v>
      </c>
      <c r="M4" s="214" t="s">
        <v>26</v>
      </c>
      <c r="N4" s="214" t="s">
        <v>27</v>
      </c>
      <c r="O4" s="342"/>
      <c r="P4" s="342"/>
      <c r="Q4" s="214" t="s">
        <v>28</v>
      </c>
      <c r="R4" s="214" t="s">
        <v>77</v>
      </c>
      <c r="S4" s="214" t="s">
        <v>78</v>
      </c>
      <c r="T4" s="214" t="s">
        <v>29</v>
      </c>
      <c r="U4" s="214" t="s">
        <v>30</v>
      </c>
      <c r="V4" s="214" t="s">
        <v>31</v>
      </c>
      <c r="W4" s="324"/>
      <c r="X4" s="324"/>
      <c r="Y4" s="324"/>
      <c r="Z4" s="322"/>
    </row>
    <row r="5" spans="1:26" s="113" customFormat="1" ht="15.75">
      <c r="A5" s="329" t="s">
        <v>20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8"/>
    </row>
    <row r="6" spans="1:26" ht="45">
      <c r="A6" s="79">
        <v>1</v>
      </c>
      <c r="B6" s="158" t="s">
        <v>136</v>
      </c>
      <c r="C6" s="302" t="s">
        <v>137</v>
      </c>
      <c r="D6" s="159" t="s">
        <v>138</v>
      </c>
      <c r="E6" s="160" t="s">
        <v>108</v>
      </c>
      <c r="F6" s="159" t="s">
        <v>138</v>
      </c>
      <c r="G6" s="174">
        <v>1850</v>
      </c>
      <c r="H6" s="401">
        <v>2096000</v>
      </c>
      <c r="I6" s="402" t="s">
        <v>139</v>
      </c>
      <c r="J6" s="161" t="s">
        <v>140</v>
      </c>
      <c r="K6" s="162" t="s">
        <v>141</v>
      </c>
      <c r="L6" s="163" t="s">
        <v>142</v>
      </c>
      <c r="M6" s="163" t="s">
        <v>143</v>
      </c>
      <c r="N6" s="164" t="s">
        <v>144</v>
      </c>
      <c r="O6" s="157" t="s">
        <v>145</v>
      </c>
      <c r="P6" s="157" t="s">
        <v>146</v>
      </c>
      <c r="Q6" s="177" t="s">
        <v>147</v>
      </c>
      <c r="R6" s="177" t="s">
        <v>147</v>
      </c>
      <c r="S6" s="177" t="s">
        <v>147</v>
      </c>
      <c r="T6" s="177" t="s">
        <v>147</v>
      </c>
      <c r="U6" s="177" t="s">
        <v>146</v>
      </c>
      <c r="V6" s="177" t="s">
        <v>147</v>
      </c>
      <c r="W6" s="177">
        <v>572.69000000000005</v>
      </c>
      <c r="X6" s="177">
        <v>3</v>
      </c>
      <c r="Y6" s="177" t="s">
        <v>138</v>
      </c>
      <c r="Z6" s="179" t="s">
        <v>108</v>
      </c>
    </row>
    <row r="7" spans="1:26" ht="60">
      <c r="A7" s="79">
        <v>2</v>
      </c>
      <c r="B7" s="165" t="s">
        <v>148</v>
      </c>
      <c r="C7" s="303" t="s">
        <v>137</v>
      </c>
      <c r="D7" s="166" t="s">
        <v>138</v>
      </c>
      <c r="E7" s="163" t="s">
        <v>108</v>
      </c>
      <c r="F7" s="166" t="s">
        <v>108</v>
      </c>
      <c r="G7" s="175">
        <v>1981</v>
      </c>
      <c r="H7" s="403">
        <v>9059000</v>
      </c>
      <c r="I7" s="402" t="s">
        <v>139</v>
      </c>
      <c r="J7" s="167" t="s">
        <v>149</v>
      </c>
      <c r="K7" s="168" t="s">
        <v>150</v>
      </c>
      <c r="L7" s="163" t="s">
        <v>151</v>
      </c>
      <c r="M7" s="163" t="s">
        <v>152</v>
      </c>
      <c r="N7" s="164" t="s">
        <v>153</v>
      </c>
      <c r="O7" s="177" t="s">
        <v>154</v>
      </c>
      <c r="P7" s="157" t="s">
        <v>146</v>
      </c>
      <c r="Q7" s="177" t="s">
        <v>147</v>
      </c>
      <c r="R7" s="177" t="s">
        <v>147</v>
      </c>
      <c r="S7" s="177" t="s">
        <v>147</v>
      </c>
      <c r="T7" s="177" t="s">
        <v>147</v>
      </c>
      <c r="U7" s="177" t="s">
        <v>146</v>
      </c>
      <c r="V7" s="177" t="s">
        <v>147</v>
      </c>
      <c r="W7" s="180">
        <v>2475.6</v>
      </c>
      <c r="X7" s="177">
        <v>4</v>
      </c>
      <c r="Y7" s="177" t="s">
        <v>138</v>
      </c>
      <c r="Z7" s="179" t="s">
        <v>138</v>
      </c>
    </row>
    <row r="8" spans="1:26" ht="45">
      <c r="A8" s="79">
        <v>3</v>
      </c>
      <c r="B8" s="165" t="s">
        <v>155</v>
      </c>
      <c r="C8" s="303" t="s">
        <v>156</v>
      </c>
      <c r="D8" s="166" t="s">
        <v>138</v>
      </c>
      <c r="E8" s="163" t="s">
        <v>108</v>
      </c>
      <c r="F8" s="166" t="s">
        <v>108</v>
      </c>
      <c r="G8" s="175">
        <v>1982</v>
      </c>
      <c r="H8" s="401">
        <v>153000</v>
      </c>
      <c r="I8" s="402" t="s">
        <v>139</v>
      </c>
      <c r="J8" s="167" t="s">
        <v>157</v>
      </c>
      <c r="K8" s="168" t="s">
        <v>158</v>
      </c>
      <c r="L8" s="177" t="s">
        <v>159</v>
      </c>
      <c r="M8" s="177" t="s">
        <v>160</v>
      </c>
      <c r="N8" s="178" t="s">
        <v>161</v>
      </c>
      <c r="O8" s="177" t="s">
        <v>162</v>
      </c>
      <c r="P8" s="157" t="s">
        <v>146</v>
      </c>
      <c r="Q8" s="177" t="s">
        <v>147</v>
      </c>
      <c r="R8" s="177" t="s">
        <v>147</v>
      </c>
      <c r="S8" s="177" t="s">
        <v>147</v>
      </c>
      <c r="T8" s="177" t="s">
        <v>147</v>
      </c>
      <c r="U8" s="177" t="s">
        <v>146</v>
      </c>
      <c r="V8" s="177" t="s">
        <v>147</v>
      </c>
      <c r="W8" s="180">
        <v>58.9</v>
      </c>
      <c r="X8" s="177">
        <v>1</v>
      </c>
      <c r="Y8" s="177" t="s">
        <v>108</v>
      </c>
      <c r="Z8" s="179" t="s">
        <v>108</v>
      </c>
    </row>
    <row r="9" spans="1:26" ht="45">
      <c r="A9" s="79">
        <v>4</v>
      </c>
      <c r="B9" s="169" t="s">
        <v>163</v>
      </c>
      <c r="C9" s="169" t="s">
        <v>164</v>
      </c>
      <c r="D9" s="170" t="s">
        <v>138</v>
      </c>
      <c r="E9" s="170" t="s">
        <v>108</v>
      </c>
      <c r="F9" s="170" t="s">
        <v>108</v>
      </c>
      <c r="G9" s="176">
        <v>1908</v>
      </c>
      <c r="H9" s="244">
        <v>35000</v>
      </c>
      <c r="I9" s="171" t="s">
        <v>165</v>
      </c>
      <c r="J9" s="172"/>
      <c r="K9" s="173" t="s">
        <v>166</v>
      </c>
      <c r="L9" s="170" t="s">
        <v>167</v>
      </c>
      <c r="M9" s="170" t="s">
        <v>168</v>
      </c>
      <c r="N9" s="254" t="s">
        <v>169</v>
      </c>
      <c r="O9" s="177" t="s">
        <v>154</v>
      </c>
      <c r="P9" s="157" t="s">
        <v>146</v>
      </c>
      <c r="Q9" s="177" t="s">
        <v>147</v>
      </c>
      <c r="R9" s="177" t="s">
        <v>147</v>
      </c>
      <c r="S9" s="177" t="s">
        <v>147</v>
      </c>
      <c r="T9" s="177" t="s">
        <v>147</v>
      </c>
      <c r="U9" s="177" t="s">
        <v>146</v>
      </c>
      <c r="V9" s="177" t="s">
        <v>147</v>
      </c>
      <c r="W9" s="181">
        <v>67.3</v>
      </c>
      <c r="X9" s="181">
        <v>1</v>
      </c>
      <c r="Y9" s="181" t="s">
        <v>108</v>
      </c>
      <c r="Z9" s="182" t="s">
        <v>108</v>
      </c>
    </row>
    <row r="10" spans="1:26" s="121" customFormat="1" ht="15.75">
      <c r="A10" s="331" t="s">
        <v>3</v>
      </c>
      <c r="B10" s="332"/>
      <c r="C10" s="332"/>
      <c r="D10" s="332"/>
      <c r="E10" s="332"/>
      <c r="F10" s="332"/>
      <c r="G10" s="332"/>
      <c r="H10" s="114">
        <f>SUM(H6:H9)</f>
        <v>11343000</v>
      </c>
      <c r="I10" s="115"/>
      <c r="J10" s="116"/>
      <c r="K10" s="117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9"/>
      <c r="X10" s="119"/>
      <c r="Y10" s="119"/>
      <c r="Z10" s="120"/>
    </row>
    <row r="11" spans="1:26" s="113" customFormat="1" ht="15.75">
      <c r="A11" s="329" t="s">
        <v>36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8"/>
    </row>
    <row r="12" spans="1:26" ht="90" customHeight="1">
      <c r="A12" s="333">
        <v>1</v>
      </c>
      <c r="B12" s="316" t="s">
        <v>346</v>
      </c>
      <c r="C12" s="345" t="s">
        <v>559</v>
      </c>
      <c r="D12" s="314" t="s">
        <v>138</v>
      </c>
      <c r="E12" s="314" t="s">
        <v>108</v>
      </c>
      <c r="F12" s="314" t="s">
        <v>108</v>
      </c>
      <c r="G12" s="312" t="s">
        <v>347</v>
      </c>
      <c r="H12" s="404">
        <v>8432000</v>
      </c>
      <c r="I12" s="405" t="s">
        <v>139</v>
      </c>
      <c r="J12" s="318" t="s">
        <v>348</v>
      </c>
      <c r="K12" s="316" t="s">
        <v>349</v>
      </c>
      <c r="L12" s="314" t="s">
        <v>350</v>
      </c>
      <c r="M12" s="314" t="s">
        <v>562</v>
      </c>
      <c r="N12" s="314" t="s">
        <v>351</v>
      </c>
      <c r="O12" s="314" t="s">
        <v>568</v>
      </c>
      <c r="P12" s="314" t="s">
        <v>569</v>
      </c>
      <c r="Q12" s="312" t="s">
        <v>352</v>
      </c>
      <c r="R12" s="312" t="s">
        <v>352</v>
      </c>
      <c r="S12" s="312" t="s">
        <v>352</v>
      </c>
      <c r="T12" s="312" t="s">
        <v>352</v>
      </c>
      <c r="U12" s="314" t="s">
        <v>146</v>
      </c>
      <c r="V12" s="312" t="s">
        <v>352</v>
      </c>
      <c r="W12" s="314" t="s">
        <v>576</v>
      </c>
      <c r="X12" s="314" t="s">
        <v>573</v>
      </c>
      <c r="Y12" s="310" t="s">
        <v>138</v>
      </c>
      <c r="Z12" s="310" t="s">
        <v>108</v>
      </c>
    </row>
    <row r="13" spans="1:26" ht="15.75" customHeight="1">
      <c r="A13" s="334"/>
      <c r="B13" s="317"/>
      <c r="C13" s="346"/>
      <c r="D13" s="315"/>
      <c r="E13" s="315"/>
      <c r="F13" s="315"/>
      <c r="G13" s="313"/>
      <c r="H13" s="404">
        <v>5030000</v>
      </c>
      <c r="I13" s="405" t="s">
        <v>139</v>
      </c>
      <c r="J13" s="318"/>
      <c r="K13" s="317"/>
      <c r="L13" s="315"/>
      <c r="M13" s="315"/>
      <c r="N13" s="315"/>
      <c r="O13" s="315"/>
      <c r="P13" s="315"/>
      <c r="Q13" s="313"/>
      <c r="R13" s="313"/>
      <c r="S13" s="313"/>
      <c r="T13" s="313"/>
      <c r="U13" s="315"/>
      <c r="V13" s="313"/>
      <c r="W13" s="315"/>
      <c r="X13" s="315"/>
      <c r="Y13" s="311"/>
      <c r="Z13" s="311"/>
    </row>
    <row r="14" spans="1:26" ht="105">
      <c r="A14" s="79">
        <v>2</v>
      </c>
      <c r="B14" s="252" t="s">
        <v>353</v>
      </c>
      <c r="C14" s="228" t="s">
        <v>560</v>
      </c>
      <c r="D14" s="211" t="s">
        <v>138</v>
      </c>
      <c r="E14" s="211" t="s">
        <v>108</v>
      </c>
      <c r="F14" s="232" t="s">
        <v>108</v>
      </c>
      <c r="G14" s="253" t="s">
        <v>354</v>
      </c>
      <c r="H14" s="404">
        <v>7912000</v>
      </c>
      <c r="I14" s="405" t="s">
        <v>139</v>
      </c>
      <c r="J14" s="318"/>
      <c r="K14" s="252" t="s">
        <v>355</v>
      </c>
      <c r="L14" s="232" t="s">
        <v>563</v>
      </c>
      <c r="M14" s="232" t="s">
        <v>564</v>
      </c>
      <c r="N14" s="232" t="s">
        <v>565</v>
      </c>
      <c r="O14" s="232" t="s">
        <v>570</v>
      </c>
      <c r="P14" s="232" t="s">
        <v>571</v>
      </c>
      <c r="Q14" s="253" t="s">
        <v>352</v>
      </c>
      <c r="R14" s="253" t="s">
        <v>352</v>
      </c>
      <c r="S14" s="253" t="s">
        <v>352</v>
      </c>
      <c r="T14" s="253" t="s">
        <v>352</v>
      </c>
      <c r="U14" s="211" t="s">
        <v>146</v>
      </c>
      <c r="V14" s="253" t="s">
        <v>352</v>
      </c>
      <c r="W14" s="232">
        <v>2107</v>
      </c>
      <c r="X14" s="198" t="s">
        <v>574</v>
      </c>
      <c r="Y14" s="198" t="s">
        <v>575</v>
      </c>
      <c r="Z14" s="196" t="s">
        <v>108</v>
      </c>
    </row>
    <row r="15" spans="1:26" ht="60">
      <c r="A15" s="79">
        <v>3</v>
      </c>
      <c r="B15" s="252" t="s">
        <v>356</v>
      </c>
      <c r="C15" s="228" t="s">
        <v>561</v>
      </c>
      <c r="D15" s="211" t="s">
        <v>138</v>
      </c>
      <c r="E15" s="211" t="s">
        <v>108</v>
      </c>
      <c r="F15" s="232" t="s">
        <v>138</v>
      </c>
      <c r="G15" s="253">
        <v>1868</v>
      </c>
      <c r="H15" s="404">
        <v>926000</v>
      </c>
      <c r="I15" s="405" t="s">
        <v>139</v>
      </c>
      <c r="J15" s="318"/>
      <c r="K15" s="252" t="s">
        <v>355</v>
      </c>
      <c r="L15" s="232" t="s">
        <v>478</v>
      </c>
      <c r="M15" s="232" t="s">
        <v>566</v>
      </c>
      <c r="N15" s="232" t="s">
        <v>567</v>
      </c>
      <c r="O15" s="232" t="s">
        <v>570</v>
      </c>
      <c r="P15" s="232" t="s">
        <v>572</v>
      </c>
      <c r="Q15" s="253" t="s">
        <v>352</v>
      </c>
      <c r="R15" s="253" t="s">
        <v>352</v>
      </c>
      <c r="S15" s="253" t="s">
        <v>352</v>
      </c>
      <c r="T15" s="253" t="s">
        <v>352</v>
      </c>
      <c r="U15" s="211" t="s">
        <v>146</v>
      </c>
      <c r="V15" s="253" t="s">
        <v>352</v>
      </c>
      <c r="W15" s="198">
        <v>182</v>
      </c>
      <c r="X15" s="198" t="s">
        <v>574</v>
      </c>
      <c r="Y15" s="198" t="s">
        <v>138</v>
      </c>
      <c r="Z15" s="196" t="s">
        <v>108</v>
      </c>
    </row>
    <row r="16" spans="1:26" s="121" customFormat="1" ht="15.75">
      <c r="A16" s="331" t="s">
        <v>3</v>
      </c>
      <c r="B16" s="332"/>
      <c r="C16" s="332"/>
      <c r="D16" s="332"/>
      <c r="E16" s="332"/>
      <c r="F16" s="332"/>
      <c r="G16" s="332"/>
      <c r="H16" s="114">
        <f>SUM(H12:H15)</f>
        <v>22300000</v>
      </c>
      <c r="I16" s="115"/>
      <c r="J16" s="116"/>
      <c r="K16" s="117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/>
      <c r="X16" s="119"/>
      <c r="Y16" s="119"/>
      <c r="Z16" s="120"/>
    </row>
    <row r="17" spans="1:26" s="113" customFormat="1" ht="15.75" customHeight="1">
      <c r="A17" s="329" t="s">
        <v>41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8"/>
    </row>
    <row r="18" spans="1:26" ht="105">
      <c r="A18" s="28">
        <v>1</v>
      </c>
      <c r="B18" s="234" t="s">
        <v>378</v>
      </c>
      <c r="C18" s="228" t="s">
        <v>379</v>
      </c>
      <c r="D18" s="194" t="s">
        <v>138</v>
      </c>
      <c r="E18" s="211" t="s">
        <v>108</v>
      </c>
      <c r="F18" s="232" t="s">
        <v>108</v>
      </c>
      <c r="G18" s="232">
        <v>2013</v>
      </c>
      <c r="H18" s="243">
        <v>9272883.25</v>
      </c>
      <c r="I18" s="195" t="s">
        <v>380</v>
      </c>
      <c r="J18" s="236" t="s">
        <v>381</v>
      </c>
      <c r="K18" s="234" t="s">
        <v>382</v>
      </c>
      <c r="L18" s="211" t="s">
        <v>383</v>
      </c>
      <c r="M18" s="211" t="s">
        <v>384</v>
      </c>
      <c r="N18" s="211" t="s">
        <v>385</v>
      </c>
      <c r="O18" s="211" t="s">
        <v>386</v>
      </c>
      <c r="P18" s="255"/>
      <c r="Q18" s="211" t="s">
        <v>387</v>
      </c>
      <c r="R18" s="211" t="s">
        <v>387</v>
      </c>
      <c r="S18" s="211" t="s">
        <v>387</v>
      </c>
      <c r="T18" s="211" t="s">
        <v>387</v>
      </c>
      <c r="U18" s="211" t="s">
        <v>146</v>
      </c>
      <c r="V18" s="211" t="s">
        <v>387</v>
      </c>
      <c r="W18" s="196">
        <v>3934.77</v>
      </c>
      <c r="X18" s="211" t="s">
        <v>388</v>
      </c>
      <c r="Y18" s="196" t="s">
        <v>138</v>
      </c>
      <c r="Z18" s="196" t="s">
        <v>138</v>
      </c>
    </row>
    <row r="19" spans="1:26" ht="105">
      <c r="A19" s="79">
        <v>2</v>
      </c>
      <c r="B19" s="228" t="s">
        <v>389</v>
      </c>
      <c r="C19" s="228" t="s">
        <v>379</v>
      </c>
      <c r="D19" s="232" t="s">
        <v>138</v>
      </c>
      <c r="E19" s="211" t="s">
        <v>108</v>
      </c>
      <c r="F19" s="232" t="s">
        <v>108</v>
      </c>
      <c r="G19" s="232">
        <v>2017</v>
      </c>
      <c r="H19" s="75">
        <v>3263289.06</v>
      </c>
      <c r="I19" s="197" t="s">
        <v>380</v>
      </c>
      <c r="J19" s="236" t="s">
        <v>390</v>
      </c>
      <c r="K19" s="234" t="s">
        <v>382</v>
      </c>
      <c r="L19" s="232" t="s">
        <v>391</v>
      </c>
      <c r="M19" s="232" t="s">
        <v>392</v>
      </c>
      <c r="N19" s="232" t="s">
        <v>393</v>
      </c>
      <c r="O19" s="211" t="s">
        <v>386</v>
      </c>
      <c r="P19" s="232"/>
      <c r="Q19" s="232" t="s">
        <v>387</v>
      </c>
      <c r="R19" s="232" t="s">
        <v>387</v>
      </c>
      <c r="S19" s="232" t="s">
        <v>387</v>
      </c>
      <c r="T19" s="232" t="s">
        <v>387</v>
      </c>
      <c r="U19" s="211" t="s">
        <v>146</v>
      </c>
      <c r="V19" s="232" t="s">
        <v>387</v>
      </c>
      <c r="W19" s="198">
        <v>1172.45</v>
      </c>
      <c r="X19" s="232" t="s">
        <v>394</v>
      </c>
      <c r="Y19" s="198" t="s">
        <v>108</v>
      </c>
      <c r="Z19" s="198" t="s">
        <v>108</v>
      </c>
    </row>
    <row r="20" spans="1:26" s="121" customFormat="1" ht="15.75" customHeight="1">
      <c r="A20" s="331" t="s">
        <v>3</v>
      </c>
      <c r="B20" s="332"/>
      <c r="C20" s="332"/>
      <c r="D20" s="332"/>
      <c r="E20" s="332"/>
      <c r="F20" s="332"/>
      <c r="G20" s="332"/>
      <c r="H20" s="114">
        <f>SUM(H18:H19)</f>
        <v>12536172.310000001</v>
      </c>
      <c r="I20" s="115"/>
      <c r="J20" s="116"/>
      <c r="K20" s="117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9"/>
      <c r="X20" s="119"/>
      <c r="Y20" s="119"/>
      <c r="Z20" s="120"/>
    </row>
    <row r="21" spans="1:26" s="113" customFormat="1" ht="15.75" customHeight="1">
      <c r="A21" s="329" t="s">
        <v>83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8"/>
    </row>
    <row r="22" spans="1:26" ht="135">
      <c r="A22" s="28">
        <v>1</v>
      </c>
      <c r="B22" s="228" t="s">
        <v>465</v>
      </c>
      <c r="C22" s="228" t="s">
        <v>555</v>
      </c>
      <c r="D22" s="232" t="s">
        <v>138</v>
      </c>
      <c r="E22" s="232" t="s">
        <v>108</v>
      </c>
      <c r="F22" s="232" t="s">
        <v>108</v>
      </c>
      <c r="G22" s="232">
        <v>1987</v>
      </c>
      <c r="H22" s="406">
        <v>8812000</v>
      </c>
      <c r="I22" s="407" t="s">
        <v>139</v>
      </c>
      <c r="J22" s="236" t="s">
        <v>466</v>
      </c>
      <c r="K22" s="234" t="s">
        <v>467</v>
      </c>
      <c r="L22" s="232" t="s">
        <v>468</v>
      </c>
      <c r="M22" s="232" t="s">
        <v>469</v>
      </c>
      <c r="N22" s="232" t="s">
        <v>470</v>
      </c>
      <c r="O22" s="211"/>
      <c r="P22" s="211"/>
      <c r="Q22" s="232" t="s">
        <v>352</v>
      </c>
      <c r="R22" s="232" t="s">
        <v>352</v>
      </c>
      <c r="S22" s="232" t="s">
        <v>352</v>
      </c>
      <c r="T22" s="232" t="s">
        <v>352</v>
      </c>
      <c r="U22" s="232" t="s">
        <v>146</v>
      </c>
      <c r="V22" s="232" t="s">
        <v>352</v>
      </c>
      <c r="W22" s="208">
        <v>1590.43</v>
      </c>
      <c r="X22" s="208">
        <v>2</v>
      </c>
      <c r="Y22" s="208" t="s">
        <v>138</v>
      </c>
      <c r="Z22" s="212" t="s">
        <v>138</v>
      </c>
    </row>
    <row r="23" spans="1:26" s="121" customFormat="1" ht="15.75" customHeight="1">
      <c r="A23" s="331" t="s">
        <v>3</v>
      </c>
      <c r="B23" s="332"/>
      <c r="C23" s="332"/>
      <c r="D23" s="332"/>
      <c r="E23" s="332"/>
      <c r="F23" s="332"/>
      <c r="G23" s="332"/>
      <c r="H23" s="114">
        <f>SUM(H22)</f>
        <v>8812000</v>
      </c>
      <c r="I23" s="115"/>
      <c r="J23" s="116"/>
      <c r="K23" s="117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9"/>
      <c r="X23" s="119"/>
      <c r="Y23" s="119"/>
      <c r="Z23" s="120"/>
    </row>
    <row r="24" spans="1:26" s="113" customFormat="1" ht="15.75" customHeight="1">
      <c r="A24" s="329" t="s">
        <v>84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8"/>
    </row>
    <row r="25" spans="1:26" ht="93.75">
      <c r="A25" s="28">
        <v>1</v>
      </c>
      <c r="B25" s="206" t="s">
        <v>577</v>
      </c>
      <c r="C25" s="206" t="s">
        <v>475</v>
      </c>
      <c r="D25" s="207" t="s">
        <v>138</v>
      </c>
      <c r="E25" s="207" t="s">
        <v>108</v>
      </c>
      <c r="F25" s="207" t="s">
        <v>108</v>
      </c>
      <c r="G25" s="208">
        <v>1984</v>
      </c>
      <c r="H25" s="408">
        <v>4992000</v>
      </c>
      <c r="I25" s="407" t="s">
        <v>139</v>
      </c>
      <c r="J25" s="209" t="s">
        <v>476</v>
      </c>
      <c r="K25" s="210" t="s">
        <v>477</v>
      </c>
      <c r="L25" s="208" t="s">
        <v>478</v>
      </c>
      <c r="M25" s="208" t="s">
        <v>479</v>
      </c>
      <c r="N25" s="208" t="s">
        <v>480</v>
      </c>
      <c r="O25" s="211"/>
      <c r="P25" s="208" t="s">
        <v>486</v>
      </c>
      <c r="Q25" s="208" t="s">
        <v>352</v>
      </c>
      <c r="R25" s="208" t="s">
        <v>387</v>
      </c>
      <c r="S25" s="208" t="s">
        <v>387</v>
      </c>
      <c r="T25" s="296" t="s">
        <v>352</v>
      </c>
      <c r="U25" s="232" t="s">
        <v>146</v>
      </c>
      <c r="V25" s="298" t="s">
        <v>352</v>
      </c>
      <c r="W25" s="208">
        <v>1250</v>
      </c>
      <c r="X25" s="208">
        <v>2</v>
      </c>
      <c r="Y25" s="208" t="s">
        <v>481</v>
      </c>
      <c r="Z25" s="212" t="s">
        <v>108</v>
      </c>
    </row>
    <row r="26" spans="1:26" ht="30">
      <c r="A26" s="28">
        <v>2</v>
      </c>
      <c r="B26" s="228" t="s">
        <v>556</v>
      </c>
      <c r="C26" s="228" t="s">
        <v>482</v>
      </c>
      <c r="D26" s="232" t="s">
        <v>138</v>
      </c>
      <c r="E26" s="232" t="s">
        <v>108</v>
      </c>
      <c r="F26" s="232" t="s">
        <v>108</v>
      </c>
      <c r="G26" s="232">
        <v>1984</v>
      </c>
      <c r="H26" s="409">
        <v>147000</v>
      </c>
      <c r="I26" s="410" t="s">
        <v>139</v>
      </c>
      <c r="J26" s="236" t="s">
        <v>483</v>
      </c>
      <c r="K26" s="234" t="s">
        <v>477</v>
      </c>
      <c r="L26" s="232" t="s">
        <v>478</v>
      </c>
      <c r="M26" s="232" t="s">
        <v>484</v>
      </c>
      <c r="N26" s="232" t="s">
        <v>485</v>
      </c>
      <c r="O26" s="232"/>
      <c r="P26" s="232"/>
      <c r="Q26" s="232" t="s">
        <v>352</v>
      </c>
      <c r="R26" s="232" t="s">
        <v>352</v>
      </c>
      <c r="S26" s="232" t="s">
        <v>146</v>
      </c>
      <c r="T26" s="297" t="s">
        <v>352</v>
      </c>
      <c r="U26" s="232" t="s">
        <v>146</v>
      </c>
      <c r="V26" s="299" t="s">
        <v>352</v>
      </c>
      <c r="W26" s="232">
        <v>70.900000000000006</v>
      </c>
      <c r="X26" s="232">
        <v>1</v>
      </c>
      <c r="Y26" s="232" t="s">
        <v>108</v>
      </c>
      <c r="Z26" s="235" t="s">
        <v>108</v>
      </c>
    </row>
    <row r="27" spans="1:26" s="121" customFormat="1" ht="15.75" customHeight="1">
      <c r="A27" s="331" t="s">
        <v>3</v>
      </c>
      <c r="B27" s="332"/>
      <c r="C27" s="332"/>
      <c r="D27" s="332"/>
      <c r="E27" s="332"/>
      <c r="F27" s="332"/>
      <c r="G27" s="332"/>
      <c r="H27" s="114">
        <f>SUM(H25:H26)</f>
        <v>5139000</v>
      </c>
      <c r="I27" s="115"/>
      <c r="J27" s="116"/>
      <c r="K27" s="117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9"/>
      <c r="X27" s="119"/>
      <c r="Y27" s="119"/>
      <c r="Z27" s="120"/>
    </row>
    <row r="28" spans="1:26" s="113" customFormat="1" ht="15.75" customHeight="1">
      <c r="A28" s="329" t="s">
        <v>85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8"/>
    </row>
    <row r="29" spans="1:26" ht="75">
      <c r="A29" s="28">
        <v>1</v>
      </c>
      <c r="B29" s="228" t="s">
        <v>519</v>
      </c>
      <c r="C29" s="228" t="s">
        <v>520</v>
      </c>
      <c r="D29" s="229" t="s">
        <v>138</v>
      </c>
      <c r="E29" s="230" t="s">
        <v>108</v>
      </c>
      <c r="F29" s="231" t="s">
        <v>108</v>
      </c>
      <c r="G29" s="232">
        <v>2006</v>
      </c>
      <c r="H29" s="409">
        <v>1298000</v>
      </c>
      <c r="I29" s="411" t="s">
        <v>139</v>
      </c>
      <c r="J29" s="233" t="s">
        <v>521</v>
      </c>
      <c r="K29" s="234" t="s">
        <v>522</v>
      </c>
      <c r="L29" s="232" t="s">
        <v>523</v>
      </c>
      <c r="M29" s="232" t="s">
        <v>524</v>
      </c>
      <c r="N29" s="232" t="s">
        <v>525</v>
      </c>
      <c r="O29" s="230"/>
      <c r="P29" s="230"/>
      <c r="Q29" s="231" t="s">
        <v>526</v>
      </c>
      <c r="R29" s="231" t="s">
        <v>526</v>
      </c>
      <c r="S29" s="231" t="s">
        <v>526</v>
      </c>
      <c r="T29" s="231" t="s">
        <v>526</v>
      </c>
      <c r="U29" s="231" t="s">
        <v>146</v>
      </c>
      <c r="V29" s="231" t="s">
        <v>526</v>
      </c>
      <c r="W29" s="232">
        <v>354.7</v>
      </c>
      <c r="X29" s="232">
        <v>2</v>
      </c>
      <c r="Y29" s="232" t="s">
        <v>138</v>
      </c>
      <c r="Z29" s="235" t="s">
        <v>108</v>
      </c>
    </row>
    <row r="30" spans="1:26" ht="30">
      <c r="A30" s="28">
        <v>2</v>
      </c>
      <c r="B30" s="228" t="s">
        <v>527</v>
      </c>
      <c r="C30" s="228"/>
      <c r="D30" s="229" t="s">
        <v>138</v>
      </c>
      <c r="E30" s="231" t="s">
        <v>108</v>
      </c>
      <c r="F30" s="231" t="s">
        <v>108</v>
      </c>
      <c r="G30" s="232">
        <v>1983</v>
      </c>
      <c r="H30" s="409">
        <v>73000</v>
      </c>
      <c r="I30" s="411" t="s">
        <v>139</v>
      </c>
      <c r="J30" s="236" t="s">
        <v>528</v>
      </c>
      <c r="K30" s="234" t="s">
        <v>522</v>
      </c>
      <c r="L30" s="232" t="s">
        <v>529</v>
      </c>
      <c r="M30" s="232" t="s">
        <v>530</v>
      </c>
      <c r="N30" s="232" t="s">
        <v>531</v>
      </c>
      <c r="O30" s="231"/>
      <c r="P30" s="231"/>
      <c r="Q30" s="231" t="s">
        <v>352</v>
      </c>
      <c r="R30" s="231" t="s">
        <v>147</v>
      </c>
      <c r="S30" s="231" t="s">
        <v>146</v>
      </c>
      <c r="T30" s="231" t="s">
        <v>532</v>
      </c>
      <c r="U30" s="231" t="s">
        <v>146</v>
      </c>
      <c r="V30" s="231" t="s">
        <v>146</v>
      </c>
      <c r="W30" s="232">
        <v>14.25</v>
      </c>
      <c r="X30" s="232">
        <v>1</v>
      </c>
      <c r="Y30" s="232" t="s">
        <v>108</v>
      </c>
      <c r="Z30" s="235" t="s">
        <v>108</v>
      </c>
    </row>
    <row r="31" spans="1:26" ht="60">
      <c r="A31" s="28">
        <v>3</v>
      </c>
      <c r="B31" s="228" t="s">
        <v>533</v>
      </c>
      <c r="C31" s="228" t="s">
        <v>534</v>
      </c>
      <c r="D31" s="229" t="s">
        <v>138</v>
      </c>
      <c r="E31" s="231" t="s">
        <v>108</v>
      </c>
      <c r="F31" s="231" t="s">
        <v>108</v>
      </c>
      <c r="G31" s="232">
        <v>1985</v>
      </c>
      <c r="H31" s="409">
        <v>648000</v>
      </c>
      <c r="I31" s="411" t="s">
        <v>139</v>
      </c>
      <c r="J31" s="233" t="s">
        <v>535</v>
      </c>
      <c r="K31" s="234" t="s">
        <v>522</v>
      </c>
      <c r="L31" s="232" t="s">
        <v>529</v>
      </c>
      <c r="M31" s="232" t="s">
        <v>530</v>
      </c>
      <c r="N31" s="232" t="s">
        <v>531</v>
      </c>
      <c r="O31" s="231"/>
      <c r="P31" s="231"/>
      <c r="Q31" s="231" t="s">
        <v>352</v>
      </c>
      <c r="R31" s="231" t="s">
        <v>147</v>
      </c>
      <c r="S31" s="231" t="s">
        <v>146</v>
      </c>
      <c r="T31" s="231" t="s">
        <v>526</v>
      </c>
      <c r="U31" s="231" t="s">
        <v>146</v>
      </c>
      <c r="V31" s="231" t="s">
        <v>147</v>
      </c>
      <c r="W31" s="232">
        <v>264.45999999999998</v>
      </c>
      <c r="X31" s="232">
        <v>1</v>
      </c>
      <c r="Y31" s="232" t="s">
        <v>108</v>
      </c>
      <c r="Z31" s="235" t="s">
        <v>108</v>
      </c>
    </row>
    <row r="32" spans="1:26" ht="15.75">
      <c r="A32" s="28">
        <v>4</v>
      </c>
      <c r="B32" s="228" t="s">
        <v>536</v>
      </c>
      <c r="C32" s="228" t="s">
        <v>537</v>
      </c>
      <c r="D32" s="229" t="s">
        <v>138</v>
      </c>
      <c r="E32" s="231" t="s">
        <v>108</v>
      </c>
      <c r="F32" s="231" t="s">
        <v>108</v>
      </c>
      <c r="G32" s="232">
        <v>2004</v>
      </c>
      <c r="H32" s="409">
        <v>255000</v>
      </c>
      <c r="I32" s="411" t="s">
        <v>139</v>
      </c>
      <c r="J32" s="236" t="s">
        <v>538</v>
      </c>
      <c r="K32" s="234" t="s">
        <v>522</v>
      </c>
      <c r="L32" s="232" t="s">
        <v>539</v>
      </c>
      <c r="M32" s="232" t="s">
        <v>540</v>
      </c>
      <c r="N32" s="232" t="s">
        <v>541</v>
      </c>
      <c r="O32" s="231"/>
      <c r="P32" s="231"/>
      <c r="Q32" s="231" t="s">
        <v>352</v>
      </c>
      <c r="R32" s="231" t="s">
        <v>147</v>
      </c>
      <c r="S32" s="231" t="s">
        <v>146</v>
      </c>
      <c r="T32" s="231" t="s">
        <v>526</v>
      </c>
      <c r="U32" s="231" t="s">
        <v>146</v>
      </c>
      <c r="V32" s="231" t="s">
        <v>146</v>
      </c>
      <c r="W32" s="232">
        <v>104</v>
      </c>
      <c r="X32" s="232">
        <v>1</v>
      </c>
      <c r="Y32" s="232" t="s">
        <v>108</v>
      </c>
      <c r="Z32" s="235" t="s">
        <v>108</v>
      </c>
    </row>
    <row r="33" spans="1:26" s="121" customFormat="1" ht="16.5" customHeight="1" thickBot="1">
      <c r="A33" s="343" t="s">
        <v>3</v>
      </c>
      <c r="B33" s="344"/>
      <c r="C33" s="344"/>
      <c r="D33" s="344"/>
      <c r="E33" s="344"/>
      <c r="F33" s="344"/>
      <c r="G33" s="344"/>
      <c r="H33" s="122">
        <f>SUM(H29:H32)</f>
        <v>2274000</v>
      </c>
      <c r="I33" s="123"/>
      <c r="J33" s="124"/>
      <c r="K33" s="125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7"/>
      <c r="Y33" s="127"/>
      <c r="Z33" s="128"/>
    </row>
    <row r="34" spans="1:26" ht="16.5" thickBot="1">
      <c r="G34" s="249"/>
      <c r="H34" s="241"/>
      <c r="I34" s="67"/>
    </row>
    <row r="35" spans="1:26" ht="22.5" customHeight="1" thickBot="1">
      <c r="F35" s="319" t="s">
        <v>60</v>
      </c>
      <c r="G35" s="320"/>
      <c r="H35" s="98">
        <f>SUM(H10,H16,H20,H23,H27,H33)</f>
        <v>62404172.310000002</v>
      </c>
      <c r="I35" s="76"/>
      <c r="J35" s="73"/>
      <c r="Z35" s="67"/>
    </row>
    <row r="48" spans="1:26">
      <c r="I48" s="69"/>
    </row>
  </sheetData>
  <mergeCells count="68">
    <mergeCell ref="G12:G13"/>
    <mergeCell ref="B12:B13"/>
    <mergeCell ref="C12:C13"/>
    <mergeCell ref="D12:D13"/>
    <mergeCell ref="E12:E13"/>
    <mergeCell ref="F12:F13"/>
    <mergeCell ref="A33:G33"/>
    <mergeCell ref="A28:M28"/>
    <mergeCell ref="A17:M17"/>
    <mergeCell ref="A27:G27"/>
    <mergeCell ref="A23:G23"/>
    <mergeCell ref="A20:G20"/>
    <mergeCell ref="A21:M21"/>
    <mergeCell ref="A24:M24"/>
    <mergeCell ref="Y3:Y4"/>
    <mergeCell ref="Q3:V3"/>
    <mergeCell ref="W3:W4"/>
    <mergeCell ref="A11:M11"/>
    <mergeCell ref="I3:I4"/>
    <mergeCell ref="L3:N3"/>
    <mergeCell ref="Y5:Z5"/>
    <mergeCell ref="A3:A4"/>
    <mergeCell ref="B3:B4"/>
    <mergeCell ref="F3:F4"/>
    <mergeCell ref="E3:E4"/>
    <mergeCell ref="C3:C4"/>
    <mergeCell ref="H3:H4"/>
    <mergeCell ref="O3:O4"/>
    <mergeCell ref="P3:P4"/>
    <mergeCell ref="Y24:Z24"/>
    <mergeCell ref="N28:X28"/>
    <mergeCell ref="N17:X17"/>
    <mergeCell ref="Y17:Z17"/>
    <mergeCell ref="N21:X21"/>
    <mergeCell ref="Y21:Z21"/>
    <mergeCell ref="F35:G35"/>
    <mergeCell ref="Z3:Z4"/>
    <mergeCell ref="J3:J4"/>
    <mergeCell ref="D3:D4"/>
    <mergeCell ref="G3:G4"/>
    <mergeCell ref="K3:K4"/>
    <mergeCell ref="X3:X4"/>
    <mergeCell ref="N11:X11"/>
    <mergeCell ref="Y11:Z11"/>
    <mergeCell ref="A5:M5"/>
    <mergeCell ref="N5:X5"/>
    <mergeCell ref="N24:X24"/>
    <mergeCell ref="A16:G16"/>
    <mergeCell ref="A10:G10"/>
    <mergeCell ref="Y28:Z28"/>
    <mergeCell ref="A12:A13"/>
    <mergeCell ref="K12:K13"/>
    <mergeCell ref="L12:L13"/>
    <mergeCell ref="M12:M13"/>
    <mergeCell ref="N12:N13"/>
    <mergeCell ref="J12:J15"/>
    <mergeCell ref="O12:O13"/>
    <mergeCell ref="P12:P13"/>
    <mergeCell ref="Q12:Q13"/>
    <mergeCell ref="R12:R13"/>
    <mergeCell ref="S12:S13"/>
    <mergeCell ref="Y12:Y13"/>
    <mergeCell ref="Z12:Z13"/>
    <mergeCell ref="T12:T13"/>
    <mergeCell ref="U12:U13"/>
    <mergeCell ref="V12:V13"/>
    <mergeCell ref="W12:W13"/>
    <mergeCell ref="X12:X13"/>
  </mergeCells>
  <phoneticPr fontId="6" type="noConversion"/>
  <printOptions horizontalCentered="1"/>
  <pageMargins left="0" right="0" top="0" bottom="0" header="0.51181102362204722" footer="0.51181102362204722"/>
  <pageSetup paperSize="9" scale="2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363"/>
  <sheetViews>
    <sheetView view="pageBreakPreview" topLeftCell="A347" zoomScale="85" zoomScaleNormal="100" zoomScaleSheetLayoutView="85" workbookViewId="0">
      <selection activeCell="H358" sqref="H358"/>
    </sheetView>
  </sheetViews>
  <sheetFormatPr defaultRowHeight="12.75"/>
  <cols>
    <col min="1" max="1" width="5" style="4" customWidth="1"/>
    <col min="2" max="2" width="51.85546875" style="274" customWidth="1"/>
    <col min="3" max="3" width="20.85546875" style="20" customWidth="1"/>
    <col min="4" max="4" width="26" style="87" customWidth="1"/>
    <col min="5" max="5" width="18.140625" style="4" customWidth="1"/>
    <col min="6" max="6" width="13.140625" style="4" customWidth="1"/>
    <col min="7" max="7" width="15.140625" style="4" customWidth="1"/>
    <col min="8" max="16384" width="9.140625" style="4"/>
  </cols>
  <sheetData>
    <row r="1" spans="1:4" ht="18" customHeight="1">
      <c r="A1" s="215" t="s">
        <v>286</v>
      </c>
      <c r="B1" s="215"/>
      <c r="C1" s="91"/>
    </row>
    <row r="2" spans="1:4" ht="15" customHeight="1" thickBot="1"/>
    <row r="3" spans="1:4" s="129" customFormat="1">
      <c r="A3" s="347" t="s">
        <v>20</v>
      </c>
      <c r="B3" s="348"/>
      <c r="C3" s="348"/>
      <c r="D3" s="349"/>
    </row>
    <row r="4" spans="1:4" ht="14.25">
      <c r="A4" s="356" t="s">
        <v>74</v>
      </c>
      <c r="B4" s="357"/>
      <c r="C4" s="357"/>
      <c r="D4" s="358"/>
    </row>
    <row r="5" spans="1:4" ht="25.5">
      <c r="A5" s="82" t="s">
        <v>0</v>
      </c>
      <c r="B5" s="275" t="s">
        <v>4</v>
      </c>
      <c r="C5" s="55" t="s">
        <v>5</v>
      </c>
      <c r="D5" s="88" t="s">
        <v>6</v>
      </c>
    </row>
    <row r="6" spans="1:4" s="31" customFormat="1">
      <c r="A6" s="83">
        <v>1</v>
      </c>
      <c r="B6" s="276" t="s">
        <v>173</v>
      </c>
      <c r="C6" s="80">
        <v>2016</v>
      </c>
      <c r="D6" s="96">
        <v>949</v>
      </c>
    </row>
    <row r="7" spans="1:4" s="31" customFormat="1">
      <c r="A7" s="83">
        <v>2</v>
      </c>
      <c r="B7" s="276" t="s">
        <v>174</v>
      </c>
      <c r="C7" s="80">
        <v>2016</v>
      </c>
      <c r="D7" s="96">
        <v>579.51</v>
      </c>
    </row>
    <row r="8" spans="1:4" s="31" customFormat="1">
      <c r="A8" s="83">
        <v>3</v>
      </c>
      <c r="B8" s="276" t="s">
        <v>175</v>
      </c>
      <c r="C8" s="80">
        <v>2016</v>
      </c>
      <c r="D8" s="96">
        <v>1258.1099999999999</v>
      </c>
    </row>
    <row r="9" spans="1:4" s="31" customFormat="1">
      <c r="A9" s="83">
        <v>4</v>
      </c>
      <c r="B9" s="276" t="s">
        <v>176</v>
      </c>
      <c r="C9" s="80">
        <v>2016</v>
      </c>
      <c r="D9" s="96">
        <v>26826.3</v>
      </c>
    </row>
    <row r="10" spans="1:4" s="31" customFormat="1">
      <c r="A10" s="83">
        <v>5</v>
      </c>
      <c r="B10" s="276" t="s">
        <v>177</v>
      </c>
      <c r="C10" s="80">
        <v>2016</v>
      </c>
      <c r="D10" s="96">
        <v>2152.5</v>
      </c>
    </row>
    <row r="11" spans="1:4" s="31" customFormat="1">
      <c r="A11" s="83">
        <v>6</v>
      </c>
      <c r="B11" s="276" t="s">
        <v>178</v>
      </c>
      <c r="C11" s="80">
        <v>2016</v>
      </c>
      <c r="D11" s="96">
        <v>2152.5</v>
      </c>
    </row>
    <row r="12" spans="1:4" s="31" customFormat="1">
      <c r="A12" s="83">
        <v>7</v>
      </c>
      <c r="B12" s="276" t="s">
        <v>179</v>
      </c>
      <c r="C12" s="80">
        <v>2016</v>
      </c>
      <c r="D12" s="96">
        <v>2152.5</v>
      </c>
    </row>
    <row r="13" spans="1:4" s="31" customFormat="1">
      <c r="A13" s="83">
        <v>8</v>
      </c>
      <c r="B13" s="276" t="s">
        <v>180</v>
      </c>
      <c r="C13" s="80">
        <v>2016</v>
      </c>
      <c r="D13" s="96">
        <v>2152.5</v>
      </c>
    </row>
    <row r="14" spans="1:4" s="31" customFormat="1">
      <c r="A14" s="83">
        <v>9</v>
      </c>
      <c r="B14" s="276" t="s">
        <v>181</v>
      </c>
      <c r="C14" s="80">
        <v>2016</v>
      </c>
      <c r="D14" s="96">
        <v>2152.5</v>
      </c>
    </row>
    <row r="15" spans="1:4" s="31" customFormat="1">
      <c r="A15" s="83">
        <v>10</v>
      </c>
      <c r="B15" s="276" t="s">
        <v>182</v>
      </c>
      <c r="C15" s="80">
        <v>2016</v>
      </c>
      <c r="D15" s="96">
        <v>2152.5</v>
      </c>
    </row>
    <row r="16" spans="1:4" s="31" customFormat="1">
      <c r="A16" s="83">
        <v>11</v>
      </c>
      <c r="B16" s="276" t="s">
        <v>183</v>
      </c>
      <c r="C16" s="80">
        <v>2016</v>
      </c>
      <c r="D16" s="96">
        <v>2152.5</v>
      </c>
    </row>
    <row r="17" spans="1:4" s="31" customFormat="1">
      <c r="A17" s="83">
        <v>12</v>
      </c>
      <c r="B17" s="276" t="s">
        <v>184</v>
      </c>
      <c r="C17" s="80">
        <v>2016</v>
      </c>
      <c r="D17" s="96">
        <v>2152.5</v>
      </c>
    </row>
    <row r="18" spans="1:4" s="31" customFormat="1">
      <c r="A18" s="83">
        <v>13</v>
      </c>
      <c r="B18" s="276" t="s">
        <v>185</v>
      </c>
      <c r="C18" s="80">
        <v>2016</v>
      </c>
      <c r="D18" s="96">
        <v>2152.5</v>
      </c>
    </row>
    <row r="19" spans="1:4" s="31" customFormat="1">
      <c r="A19" s="83">
        <v>14</v>
      </c>
      <c r="B19" s="276" t="s">
        <v>186</v>
      </c>
      <c r="C19" s="80">
        <v>2016</v>
      </c>
      <c r="D19" s="96">
        <v>2152.5</v>
      </c>
    </row>
    <row r="20" spans="1:4" s="31" customFormat="1">
      <c r="A20" s="83">
        <v>15</v>
      </c>
      <c r="B20" s="276" t="s">
        <v>187</v>
      </c>
      <c r="C20" s="80">
        <v>2016</v>
      </c>
      <c r="D20" s="96">
        <v>409.59</v>
      </c>
    </row>
    <row r="21" spans="1:4" s="31" customFormat="1">
      <c r="A21" s="83">
        <v>16</v>
      </c>
      <c r="B21" s="276" t="s">
        <v>188</v>
      </c>
      <c r="C21" s="80">
        <v>2016</v>
      </c>
      <c r="D21" s="96">
        <v>409.59</v>
      </c>
    </row>
    <row r="22" spans="1:4" s="31" customFormat="1">
      <c r="A22" s="83">
        <v>17</v>
      </c>
      <c r="B22" s="276" t="s">
        <v>189</v>
      </c>
      <c r="C22" s="80">
        <v>2016</v>
      </c>
      <c r="D22" s="96">
        <v>409.59</v>
      </c>
    </row>
    <row r="23" spans="1:4" s="31" customFormat="1">
      <c r="A23" s="83">
        <v>18</v>
      </c>
      <c r="B23" s="276" t="s">
        <v>190</v>
      </c>
      <c r="C23" s="80">
        <v>2016</v>
      </c>
      <c r="D23" s="96">
        <v>409.59</v>
      </c>
    </row>
    <row r="24" spans="1:4" s="31" customFormat="1">
      <c r="A24" s="83">
        <v>19</v>
      </c>
      <c r="B24" s="276" t="s">
        <v>191</v>
      </c>
      <c r="C24" s="80">
        <v>2016</v>
      </c>
      <c r="D24" s="96">
        <v>409.59</v>
      </c>
    </row>
    <row r="25" spans="1:4" s="31" customFormat="1">
      <c r="A25" s="83">
        <v>20</v>
      </c>
      <c r="B25" s="276" t="s">
        <v>192</v>
      </c>
      <c r="C25" s="80">
        <v>2016</v>
      </c>
      <c r="D25" s="96">
        <v>409.59</v>
      </c>
    </row>
    <row r="26" spans="1:4" s="31" customFormat="1">
      <c r="A26" s="83">
        <v>21</v>
      </c>
      <c r="B26" s="276" t="s">
        <v>193</v>
      </c>
      <c r="C26" s="80">
        <v>2016</v>
      </c>
      <c r="D26" s="96">
        <v>409.59</v>
      </c>
    </row>
    <row r="27" spans="1:4" s="31" customFormat="1">
      <c r="A27" s="83">
        <v>22</v>
      </c>
      <c r="B27" s="276" t="s">
        <v>194</v>
      </c>
      <c r="C27" s="80">
        <v>2016</v>
      </c>
      <c r="D27" s="96">
        <v>409.59</v>
      </c>
    </row>
    <row r="28" spans="1:4" s="31" customFormat="1">
      <c r="A28" s="83">
        <v>23</v>
      </c>
      <c r="B28" s="276" t="s">
        <v>195</v>
      </c>
      <c r="C28" s="80">
        <v>2016</v>
      </c>
      <c r="D28" s="96">
        <v>409.59</v>
      </c>
    </row>
    <row r="29" spans="1:4" s="31" customFormat="1">
      <c r="A29" s="83">
        <v>24</v>
      </c>
      <c r="B29" s="276" t="s">
        <v>196</v>
      </c>
      <c r="C29" s="80">
        <v>2016</v>
      </c>
      <c r="D29" s="96">
        <v>409.59</v>
      </c>
    </row>
    <row r="30" spans="1:4" s="31" customFormat="1">
      <c r="A30" s="83">
        <v>25</v>
      </c>
      <c r="B30" s="276" t="s">
        <v>197</v>
      </c>
      <c r="C30" s="80">
        <v>2016</v>
      </c>
      <c r="D30" s="96">
        <v>2066.4</v>
      </c>
    </row>
    <row r="31" spans="1:4" s="31" customFormat="1">
      <c r="A31" s="83">
        <v>26</v>
      </c>
      <c r="B31" s="276" t="s">
        <v>198</v>
      </c>
      <c r="C31" s="80">
        <v>2016</v>
      </c>
      <c r="D31" s="96">
        <v>409.59</v>
      </c>
    </row>
    <row r="32" spans="1:4" s="31" customFormat="1">
      <c r="A32" s="83">
        <v>27</v>
      </c>
      <c r="B32" s="276" t="s">
        <v>199</v>
      </c>
      <c r="C32" s="80">
        <v>2016</v>
      </c>
      <c r="D32" s="96">
        <v>174.66</v>
      </c>
    </row>
    <row r="33" spans="1:4" s="31" customFormat="1">
      <c r="A33" s="83">
        <v>28</v>
      </c>
      <c r="B33" s="276" t="s">
        <v>200</v>
      </c>
      <c r="C33" s="80">
        <v>2016</v>
      </c>
      <c r="D33" s="96">
        <v>174.66</v>
      </c>
    </row>
    <row r="34" spans="1:4" s="31" customFormat="1">
      <c r="A34" s="83">
        <v>29</v>
      </c>
      <c r="B34" s="276" t="s">
        <v>201</v>
      </c>
      <c r="C34" s="80">
        <v>2016</v>
      </c>
      <c r="D34" s="96">
        <v>174.66</v>
      </c>
    </row>
    <row r="35" spans="1:4" s="31" customFormat="1">
      <c r="A35" s="83">
        <v>30</v>
      </c>
      <c r="B35" s="276" t="s">
        <v>202</v>
      </c>
      <c r="C35" s="80">
        <v>2016</v>
      </c>
      <c r="D35" s="96">
        <v>645.75</v>
      </c>
    </row>
    <row r="36" spans="1:4" s="31" customFormat="1">
      <c r="A36" s="83">
        <v>31</v>
      </c>
      <c r="B36" s="276" t="s">
        <v>203</v>
      </c>
      <c r="C36" s="80">
        <v>2016</v>
      </c>
      <c r="D36" s="96">
        <v>516.6</v>
      </c>
    </row>
    <row r="37" spans="1:4" s="31" customFormat="1">
      <c r="A37" s="83">
        <v>32</v>
      </c>
      <c r="B37" s="276" t="s">
        <v>204</v>
      </c>
      <c r="C37" s="80">
        <v>2016</v>
      </c>
      <c r="D37" s="96">
        <v>516.6</v>
      </c>
    </row>
    <row r="38" spans="1:4" s="31" customFormat="1">
      <c r="A38" s="83">
        <v>33</v>
      </c>
      <c r="B38" s="276" t="s">
        <v>205</v>
      </c>
      <c r="C38" s="80">
        <v>2016</v>
      </c>
      <c r="D38" s="96">
        <v>516.6</v>
      </c>
    </row>
    <row r="39" spans="1:4" s="31" customFormat="1">
      <c r="A39" s="83">
        <v>34</v>
      </c>
      <c r="B39" s="276" t="s">
        <v>206</v>
      </c>
      <c r="C39" s="80">
        <v>2016</v>
      </c>
      <c r="D39" s="96">
        <v>1500</v>
      </c>
    </row>
    <row r="40" spans="1:4" s="31" customFormat="1">
      <c r="A40" s="83">
        <v>35</v>
      </c>
      <c r="B40" s="276" t="s">
        <v>207</v>
      </c>
      <c r="C40" s="80">
        <v>2016</v>
      </c>
      <c r="D40" s="96">
        <v>516.6</v>
      </c>
    </row>
    <row r="41" spans="1:4" s="31" customFormat="1">
      <c r="A41" s="83">
        <v>36</v>
      </c>
      <c r="B41" s="276" t="s">
        <v>208</v>
      </c>
      <c r="C41" s="80">
        <v>2017</v>
      </c>
      <c r="D41" s="96">
        <v>233.7</v>
      </c>
    </row>
    <row r="42" spans="1:4" s="31" customFormat="1">
      <c r="A42" s="83">
        <v>37</v>
      </c>
      <c r="B42" s="276" t="s">
        <v>209</v>
      </c>
      <c r="C42" s="80">
        <v>2017</v>
      </c>
      <c r="D42" s="96">
        <v>233.7</v>
      </c>
    </row>
    <row r="43" spans="1:4" s="31" customFormat="1">
      <c r="A43" s="83">
        <v>38</v>
      </c>
      <c r="B43" s="276" t="s">
        <v>210</v>
      </c>
      <c r="C43" s="80">
        <v>2017</v>
      </c>
      <c r="D43" s="96">
        <v>233.7</v>
      </c>
    </row>
    <row r="44" spans="1:4" s="31" customFormat="1">
      <c r="A44" s="83">
        <v>39</v>
      </c>
      <c r="B44" s="276" t="s">
        <v>211</v>
      </c>
      <c r="C44" s="80">
        <v>2017</v>
      </c>
      <c r="D44" s="96">
        <v>233.7</v>
      </c>
    </row>
    <row r="45" spans="1:4" s="31" customFormat="1">
      <c r="A45" s="83">
        <v>40</v>
      </c>
      <c r="B45" s="276" t="s">
        <v>212</v>
      </c>
      <c r="C45" s="80">
        <v>2017</v>
      </c>
      <c r="D45" s="96">
        <v>233.7</v>
      </c>
    </row>
    <row r="46" spans="1:4" s="31" customFormat="1">
      <c r="A46" s="83">
        <v>41</v>
      </c>
      <c r="B46" s="276" t="s">
        <v>213</v>
      </c>
      <c r="C46" s="80">
        <v>2017</v>
      </c>
      <c r="D46" s="96">
        <v>233.7</v>
      </c>
    </row>
    <row r="47" spans="1:4" s="31" customFormat="1">
      <c r="A47" s="83">
        <v>42</v>
      </c>
      <c r="B47" s="276" t="s">
        <v>214</v>
      </c>
      <c r="C47" s="80">
        <v>2017</v>
      </c>
      <c r="D47" s="96">
        <v>2263.1999999999998</v>
      </c>
    </row>
    <row r="48" spans="1:4" s="31" customFormat="1">
      <c r="A48" s="83">
        <v>43</v>
      </c>
      <c r="B48" s="276" t="s">
        <v>215</v>
      </c>
      <c r="C48" s="80">
        <v>2017</v>
      </c>
      <c r="D48" s="96">
        <v>2263.1999999999998</v>
      </c>
    </row>
    <row r="49" spans="1:4" s="31" customFormat="1">
      <c r="A49" s="83">
        <v>44</v>
      </c>
      <c r="B49" s="276" t="s">
        <v>216</v>
      </c>
      <c r="C49" s="80">
        <v>2017</v>
      </c>
      <c r="D49" s="96">
        <v>2263.1999999999998</v>
      </c>
    </row>
    <row r="50" spans="1:4" s="31" customFormat="1">
      <c r="A50" s="83">
        <v>45</v>
      </c>
      <c r="B50" s="276" t="s">
        <v>217</v>
      </c>
      <c r="C50" s="80">
        <v>2017</v>
      </c>
      <c r="D50" s="96">
        <v>2263.1999999999998</v>
      </c>
    </row>
    <row r="51" spans="1:4" s="31" customFormat="1">
      <c r="A51" s="83">
        <v>46</v>
      </c>
      <c r="B51" s="276" t="s">
        <v>218</v>
      </c>
      <c r="C51" s="80">
        <v>2017</v>
      </c>
      <c r="D51" s="96">
        <v>2263.1999999999998</v>
      </c>
    </row>
    <row r="52" spans="1:4" s="31" customFormat="1">
      <c r="A52" s="83">
        <v>47</v>
      </c>
      <c r="B52" s="276" t="s">
        <v>219</v>
      </c>
      <c r="C52" s="80">
        <v>2017</v>
      </c>
      <c r="D52" s="96">
        <v>2263.1999999999998</v>
      </c>
    </row>
    <row r="53" spans="1:4" s="31" customFormat="1">
      <c r="A53" s="83">
        <v>48</v>
      </c>
      <c r="B53" s="276" t="s">
        <v>220</v>
      </c>
      <c r="C53" s="80">
        <v>2017</v>
      </c>
      <c r="D53" s="96">
        <v>2263.1999999999998</v>
      </c>
    </row>
    <row r="54" spans="1:4" s="31" customFormat="1">
      <c r="A54" s="83">
        <v>49</v>
      </c>
      <c r="B54" s="276" t="s">
        <v>221</v>
      </c>
      <c r="C54" s="80">
        <v>2017</v>
      </c>
      <c r="D54" s="96">
        <v>405.9</v>
      </c>
    </row>
    <row r="55" spans="1:4" s="31" customFormat="1">
      <c r="A55" s="83">
        <v>50</v>
      </c>
      <c r="B55" s="276" t="s">
        <v>222</v>
      </c>
      <c r="C55" s="80">
        <v>2017</v>
      </c>
      <c r="D55" s="96">
        <v>405.9</v>
      </c>
    </row>
    <row r="56" spans="1:4" s="31" customFormat="1">
      <c r="A56" s="83">
        <v>51</v>
      </c>
      <c r="B56" s="276" t="s">
        <v>223</v>
      </c>
      <c r="C56" s="80">
        <v>2017</v>
      </c>
      <c r="D56" s="96">
        <v>405.9</v>
      </c>
    </row>
    <row r="57" spans="1:4" s="31" customFormat="1">
      <c r="A57" s="83">
        <v>52</v>
      </c>
      <c r="B57" s="276" t="s">
        <v>224</v>
      </c>
      <c r="C57" s="80">
        <v>2017</v>
      </c>
      <c r="D57" s="96">
        <v>405.9</v>
      </c>
    </row>
    <row r="58" spans="1:4" s="31" customFormat="1">
      <c r="A58" s="83">
        <v>53</v>
      </c>
      <c r="B58" s="276" t="s">
        <v>225</v>
      </c>
      <c r="C58" s="80">
        <v>2017</v>
      </c>
      <c r="D58" s="96">
        <v>405.9</v>
      </c>
    </row>
    <row r="59" spans="1:4" s="31" customFormat="1">
      <c r="A59" s="83">
        <v>54</v>
      </c>
      <c r="B59" s="276" t="s">
        <v>226</v>
      </c>
      <c r="C59" s="80">
        <v>2017</v>
      </c>
      <c r="D59" s="96">
        <v>24612.3</v>
      </c>
    </row>
    <row r="60" spans="1:4" s="31" customFormat="1" ht="25.5">
      <c r="A60" s="83">
        <v>55</v>
      </c>
      <c r="B60" s="276" t="s">
        <v>227</v>
      </c>
      <c r="C60" s="80">
        <v>2017</v>
      </c>
      <c r="D60" s="96">
        <v>5079.8999999999996</v>
      </c>
    </row>
    <row r="61" spans="1:4" s="31" customFormat="1">
      <c r="A61" s="83">
        <v>56</v>
      </c>
      <c r="B61" s="276" t="s">
        <v>228</v>
      </c>
      <c r="C61" s="80">
        <v>2017</v>
      </c>
      <c r="D61" s="96">
        <v>19837.189999999999</v>
      </c>
    </row>
    <row r="62" spans="1:4" s="31" customFormat="1">
      <c r="A62" s="83">
        <v>57</v>
      </c>
      <c r="B62" s="276" t="s">
        <v>229</v>
      </c>
      <c r="C62" s="80">
        <v>2017</v>
      </c>
      <c r="D62" s="96">
        <v>382.04</v>
      </c>
    </row>
    <row r="63" spans="1:4" s="31" customFormat="1">
      <c r="A63" s="83">
        <v>58</v>
      </c>
      <c r="B63" s="276" t="s">
        <v>230</v>
      </c>
      <c r="C63" s="80">
        <v>2017</v>
      </c>
      <c r="D63" s="96">
        <v>382.04</v>
      </c>
    </row>
    <row r="64" spans="1:4" s="31" customFormat="1">
      <c r="A64" s="83">
        <v>59</v>
      </c>
      <c r="B64" s="276" t="s">
        <v>231</v>
      </c>
      <c r="C64" s="80">
        <v>2017</v>
      </c>
      <c r="D64" s="96">
        <v>382.04</v>
      </c>
    </row>
    <row r="65" spans="1:4" s="31" customFormat="1">
      <c r="A65" s="83">
        <v>60</v>
      </c>
      <c r="B65" s="276" t="s">
        <v>232</v>
      </c>
      <c r="C65" s="80">
        <v>2017</v>
      </c>
      <c r="D65" s="96">
        <v>382.04</v>
      </c>
    </row>
    <row r="66" spans="1:4" s="31" customFormat="1">
      <c r="A66" s="83">
        <v>61</v>
      </c>
      <c r="B66" s="276" t="s">
        <v>233</v>
      </c>
      <c r="C66" s="80">
        <v>2017</v>
      </c>
      <c r="D66" s="96">
        <v>382.04</v>
      </c>
    </row>
    <row r="67" spans="1:4" s="31" customFormat="1">
      <c r="A67" s="83">
        <v>62</v>
      </c>
      <c r="B67" s="276" t="s">
        <v>234</v>
      </c>
      <c r="C67" s="80">
        <v>2018</v>
      </c>
      <c r="D67" s="96">
        <v>1143.9000000000001</v>
      </c>
    </row>
    <row r="68" spans="1:4" s="31" customFormat="1">
      <c r="A68" s="83">
        <v>63</v>
      </c>
      <c r="B68" s="276" t="s">
        <v>235</v>
      </c>
      <c r="C68" s="80">
        <v>2018</v>
      </c>
      <c r="D68" s="96">
        <v>1143.9000000000001</v>
      </c>
    </row>
    <row r="69" spans="1:4" s="31" customFormat="1">
      <c r="A69" s="83">
        <v>64</v>
      </c>
      <c r="B69" s="276" t="s">
        <v>236</v>
      </c>
      <c r="C69" s="80">
        <v>2018</v>
      </c>
      <c r="D69" s="96">
        <v>3284.1</v>
      </c>
    </row>
    <row r="70" spans="1:4" s="31" customFormat="1">
      <c r="A70" s="83">
        <v>65</v>
      </c>
      <c r="B70" s="276" t="s">
        <v>237</v>
      </c>
      <c r="C70" s="80">
        <v>2018</v>
      </c>
      <c r="D70" s="96">
        <v>3284.1</v>
      </c>
    </row>
    <row r="71" spans="1:4" s="31" customFormat="1">
      <c r="A71" s="83">
        <v>66</v>
      </c>
      <c r="B71" s="276" t="s">
        <v>238</v>
      </c>
      <c r="C71" s="80">
        <v>2018</v>
      </c>
      <c r="D71" s="96">
        <v>3284.1</v>
      </c>
    </row>
    <row r="72" spans="1:4" s="31" customFormat="1">
      <c r="A72" s="83">
        <v>67</v>
      </c>
      <c r="B72" s="276" t="s">
        <v>239</v>
      </c>
      <c r="C72" s="80">
        <v>2018</v>
      </c>
      <c r="D72" s="96">
        <v>485.85</v>
      </c>
    </row>
    <row r="73" spans="1:4" s="31" customFormat="1">
      <c r="A73" s="83">
        <v>68</v>
      </c>
      <c r="B73" s="276" t="s">
        <v>240</v>
      </c>
      <c r="C73" s="80">
        <v>2018</v>
      </c>
      <c r="D73" s="96">
        <v>485.85</v>
      </c>
    </row>
    <row r="74" spans="1:4" s="31" customFormat="1">
      <c r="A74" s="83">
        <v>69</v>
      </c>
      <c r="B74" s="276" t="s">
        <v>241</v>
      </c>
      <c r="C74" s="80">
        <v>2018</v>
      </c>
      <c r="D74" s="96">
        <v>485.85</v>
      </c>
    </row>
    <row r="75" spans="1:4" s="31" customFormat="1">
      <c r="A75" s="83">
        <v>70</v>
      </c>
      <c r="B75" s="276" t="s">
        <v>242</v>
      </c>
      <c r="C75" s="80">
        <v>2018</v>
      </c>
      <c r="D75" s="96">
        <v>196.8</v>
      </c>
    </row>
    <row r="76" spans="1:4" s="31" customFormat="1">
      <c r="A76" s="83">
        <v>71</v>
      </c>
      <c r="B76" s="276" t="s">
        <v>243</v>
      </c>
      <c r="C76" s="80">
        <v>2018</v>
      </c>
      <c r="D76" s="96">
        <v>300</v>
      </c>
    </row>
    <row r="77" spans="1:4" s="31" customFormat="1">
      <c r="A77" s="83">
        <v>72</v>
      </c>
      <c r="B77" s="276" t="s">
        <v>244</v>
      </c>
      <c r="C77" s="80">
        <v>2018</v>
      </c>
      <c r="D77" s="96">
        <v>5124</v>
      </c>
    </row>
    <row r="78" spans="1:4" s="31" customFormat="1">
      <c r="A78" s="83">
        <v>73</v>
      </c>
      <c r="B78" s="276" t="s">
        <v>245</v>
      </c>
      <c r="C78" s="80">
        <v>2018</v>
      </c>
      <c r="D78" s="96">
        <v>3417.22</v>
      </c>
    </row>
    <row r="79" spans="1:4" s="31" customFormat="1">
      <c r="A79" s="83">
        <v>74</v>
      </c>
      <c r="B79" s="276" t="s">
        <v>246</v>
      </c>
      <c r="C79" s="80">
        <v>2018</v>
      </c>
      <c r="D79" s="96">
        <v>16441.939999999999</v>
      </c>
    </row>
    <row r="80" spans="1:4" s="31" customFormat="1" ht="25.5">
      <c r="A80" s="83">
        <v>75</v>
      </c>
      <c r="B80" s="276" t="s">
        <v>247</v>
      </c>
      <c r="C80" s="80">
        <v>2019</v>
      </c>
      <c r="D80" s="96">
        <v>1500</v>
      </c>
    </row>
    <row r="81" spans="1:4" s="31" customFormat="1" ht="25.5">
      <c r="A81" s="83">
        <v>76</v>
      </c>
      <c r="B81" s="276" t="s">
        <v>248</v>
      </c>
      <c r="C81" s="80">
        <v>2019</v>
      </c>
      <c r="D81" s="96">
        <v>3985.2</v>
      </c>
    </row>
    <row r="82" spans="1:4" s="31" customFormat="1">
      <c r="A82" s="83">
        <v>77</v>
      </c>
      <c r="B82" s="276" t="s">
        <v>249</v>
      </c>
      <c r="C82" s="80">
        <v>2019</v>
      </c>
      <c r="D82" s="96">
        <v>3136.5</v>
      </c>
    </row>
    <row r="83" spans="1:4" s="31" customFormat="1" ht="25.5">
      <c r="A83" s="83">
        <v>78</v>
      </c>
      <c r="B83" s="276" t="s">
        <v>250</v>
      </c>
      <c r="C83" s="80">
        <v>2019</v>
      </c>
      <c r="D83" s="96">
        <v>3985.2</v>
      </c>
    </row>
    <row r="84" spans="1:4" s="31" customFormat="1">
      <c r="A84" s="83">
        <v>79</v>
      </c>
      <c r="B84" s="276" t="s">
        <v>251</v>
      </c>
      <c r="C84" s="80">
        <v>2019</v>
      </c>
      <c r="D84" s="96">
        <v>2908.95</v>
      </c>
    </row>
    <row r="85" spans="1:4" s="31" customFormat="1" ht="25.5">
      <c r="A85" s="83">
        <v>80</v>
      </c>
      <c r="B85" s="276" t="s">
        <v>252</v>
      </c>
      <c r="C85" s="80">
        <v>2019</v>
      </c>
      <c r="D85" s="96">
        <v>1586.7</v>
      </c>
    </row>
    <row r="86" spans="1:4" s="31" customFormat="1">
      <c r="A86" s="83">
        <v>81</v>
      </c>
      <c r="B86" s="276" t="s">
        <v>253</v>
      </c>
      <c r="C86" s="80">
        <v>2019</v>
      </c>
      <c r="D86" s="96">
        <v>811.8</v>
      </c>
    </row>
    <row r="87" spans="1:4" s="31" customFormat="1">
      <c r="A87" s="83">
        <v>82</v>
      </c>
      <c r="B87" s="276" t="s">
        <v>254</v>
      </c>
      <c r="C87" s="80">
        <v>2019</v>
      </c>
      <c r="D87" s="96">
        <v>4120.5</v>
      </c>
    </row>
    <row r="88" spans="1:4" s="31" customFormat="1">
      <c r="A88" s="83">
        <v>83</v>
      </c>
      <c r="B88" s="276" t="s">
        <v>255</v>
      </c>
      <c r="C88" s="80">
        <v>2019</v>
      </c>
      <c r="D88" s="96">
        <v>360</v>
      </c>
    </row>
    <row r="89" spans="1:4" s="31" customFormat="1">
      <c r="A89" s="83">
        <v>84</v>
      </c>
      <c r="B89" s="276" t="s">
        <v>256</v>
      </c>
      <c r="C89" s="80">
        <v>2019</v>
      </c>
      <c r="D89" s="96">
        <v>4182</v>
      </c>
    </row>
    <row r="90" spans="1:4" s="31" customFormat="1">
      <c r="A90" s="83">
        <v>85</v>
      </c>
      <c r="B90" s="276" t="s">
        <v>257</v>
      </c>
      <c r="C90" s="80">
        <v>2019</v>
      </c>
      <c r="D90" s="96">
        <v>2386.1999999999998</v>
      </c>
    </row>
    <row r="91" spans="1:4" s="31" customFormat="1">
      <c r="A91" s="83">
        <v>86</v>
      </c>
      <c r="B91" s="276" t="s">
        <v>258</v>
      </c>
      <c r="C91" s="80">
        <v>2019</v>
      </c>
      <c r="D91" s="96">
        <v>2386.1999999999998</v>
      </c>
    </row>
    <row r="92" spans="1:4" s="31" customFormat="1">
      <c r="A92" s="83">
        <v>87</v>
      </c>
      <c r="B92" s="276" t="s">
        <v>259</v>
      </c>
      <c r="C92" s="80">
        <v>2019</v>
      </c>
      <c r="D92" s="96">
        <v>2386.1999999999998</v>
      </c>
    </row>
    <row r="93" spans="1:4" s="31" customFormat="1">
      <c r="A93" s="83">
        <v>88</v>
      </c>
      <c r="B93" s="276" t="s">
        <v>260</v>
      </c>
      <c r="C93" s="80">
        <v>2019</v>
      </c>
      <c r="D93" s="96">
        <v>2386.1999999999998</v>
      </c>
    </row>
    <row r="94" spans="1:4" s="31" customFormat="1">
      <c r="A94" s="83">
        <v>89</v>
      </c>
      <c r="B94" s="276" t="s">
        <v>261</v>
      </c>
      <c r="C94" s="80">
        <v>2019</v>
      </c>
      <c r="D94" s="96">
        <v>474.78</v>
      </c>
    </row>
    <row r="95" spans="1:4" s="31" customFormat="1">
      <c r="A95" s="83">
        <v>90</v>
      </c>
      <c r="B95" s="276" t="s">
        <v>262</v>
      </c>
      <c r="C95" s="80">
        <v>2019</v>
      </c>
      <c r="D95" s="96">
        <v>474.78</v>
      </c>
    </row>
    <row r="96" spans="1:4" s="31" customFormat="1">
      <c r="A96" s="83">
        <v>91</v>
      </c>
      <c r="B96" s="276" t="s">
        <v>263</v>
      </c>
      <c r="C96" s="80">
        <v>2019</v>
      </c>
      <c r="D96" s="96">
        <v>474.78</v>
      </c>
    </row>
    <row r="97" spans="1:4" s="31" customFormat="1">
      <c r="A97" s="83">
        <v>92</v>
      </c>
      <c r="B97" s="276" t="s">
        <v>264</v>
      </c>
      <c r="C97" s="80">
        <v>2019</v>
      </c>
      <c r="D97" s="96">
        <v>474.78</v>
      </c>
    </row>
    <row r="98" spans="1:4" s="31" customFormat="1">
      <c r="A98" s="83">
        <v>93</v>
      </c>
      <c r="B98" s="276" t="s">
        <v>265</v>
      </c>
      <c r="C98" s="80">
        <v>2019</v>
      </c>
      <c r="D98" s="96">
        <v>1404.66</v>
      </c>
    </row>
    <row r="99" spans="1:4" s="31" customFormat="1">
      <c r="A99" s="83">
        <v>94</v>
      </c>
      <c r="B99" s="276" t="s">
        <v>266</v>
      </c>
      <c r="C99" s="80">
        <v>2019</v>
      </c>
      <c r="D99" s="96">
        <v>1404.66</v>
      </c>
    </row>
    <row r="100" spans="1:4" s="31" customFormat="1">
      <c r="A100" s="83">
        <v>95</v>
      </c>
      <c r="B100" s="276" t="s">
        <v>267</v>
      </c>
      <c r="C100" s="80">
        <v>2020</v>
      </c>
      <c r="D100" s="96">
        <v>3394.8</v>
      </c>
    </row>
    <row r="101" spans="1:4" s="31" customFormat="1">
      <c r="A101" s="83">
        <v>96</v>
      </c>
      <c r="B101" s="276" t="s">
        <v>268</v>
      </c>
      <c r="C101" s="80">
        <v>2020</v>
      </c>
      <c r="D101" s="96">
        <v>2429.25</v>
      </c>
    </row>
    <row r="102" spans="1:4" s="31" customFormat="1">
      <c r="A102" s="83">
        <v>97</v>
      </c>
      <c r="B102" s="276" t="s">
        <v>269</v>
      </c>
      <c r="C102" s="80">
        <v>2020</v>
      </c>
      <c r="D102" s="96">
        <v>2429.25</v>
      </c>
    </row>
    <row r="103" spans="1:4" s="31" customFormat="1">
      <c r="A103" s="83">
        <v>98</v>
      </c>
      <c r="B103" s="276" t="s">
        <v>270</v>
      </c>
      <c r="C103" s="80">
        <v>2020</v>
      </c>
      <c r="D103" s="96">
        <v>2429.25</v>
      </c>
    </row>
    <row r="104" spans="1:4" s="31" customFormat="1">
      <c r="A104" s="83">
        <v>99</v>
      </c>
      <c r="B104" s="276" t="s">
        <v>271</v>
      </c>
      <c r="C104" s="80">
        <v>2020</v>
      </c>
      <c r="D104" s="96">
        <v>2429.25</v>
      </c>
    </row>
    <row r="105" spans="1:4" s="31" customFormat="1">
      <c r="A105" s="83">
        <v>100</v>
      </c>
      <c r="B105" s="276" t="s">
        <v>272</v>
      </c>
      <c r="C105" s="80">
        <v>2020</v>
      </c>
      <c r="D105" s="96">
        <v>2429.25</v>
      </c>
    </row>
    <row r="106" spans="1:4" s="31" customFormat="1">
      <c r="A106" s="83">
        <v>101</v>
      </c>
      <c r="B106" s="276" t="s">
        <v>273</v>
      </c>
      <c r="C106" s="80">
        <v>2020</v>
      </c>
      <c r="D106" s="96">
        <v>2429.25</v>
      </c>
    </row>
    <row r="107" spans="1:4" s="31" customFormat="1">
      <c r="A107" s="83">
        <v>102</v>
      </c>
      <c r="B107" s="276" t="s">
        <v>274</v>
      </c>
      <c r="C107" s="80">
        <v>2020</v>
      </c>
      <c r="D107" s="96">
        <v>861</v>
      </c>
    </row>
    <row r="108" spans="1:4" s="31" customFormat="1">
      <c r="A108" s="83">
        <v>103</v>
      </c>
      <c r="B108" s="276" t="s">
        <v>275</v>
      </c>
      <c r="C108" s="80">
        <v>2020</v>
      </c>
      <c r="D108" s="96">
        <v>861</v>
      </c>
    </row>
    <row r="109" spans="1:4" s="31" customFormat="1">
      <c r="A109" s="83">
        <v>104</v>
      </c>
      <c r="B109" s="276" t="s">
        <v>276</v>
      </c>
      <c r="C109" s="80">
        <v>2020</v>
      </c>
      <c r="D109" s="96">
        <v>861</v>
      </c>
    </row>
    <row r="110" spans="1:4" s="31" customFormat="1">
      <c r="A110" s="83">
        <v>105</v>
      </c>
      <c r="B110" s="276" t="s">
        <v>277</v>
      </c>
      <c r="C110" s="80">
        <v>2020</v>
      </c>
      <c r="D110" s="96">
        <v>494.46</v>
      </c>
    </row>
    <row r="111" spans="1:4" s="31" customFormat="1">
      <c r="A111" s="83">
        <v>106</v>
      </c>
      <c r="B111" s="276" t="s">
        <v>278</v>
      </c>
      <c r="C111" s="80">
        <v>2020</v>
      </c>
      <c r="D111" s="96">
        <v>494.46</v>
      </c>
    </row>
    <row r="112" spans="1:4" s="31" customFormat="1">
      <c r="A112" s="83">
        <v>107</v>
      </c>
      <c r="B112" s="276" t="s">
        <v>279</v>
      </c>
      <c r="C112" s="80">
        <v>2020</v>
      </c>
      <c r="D112" s="96">
        <v>494.46</v>
      </c>
    </row>
    <row r="113" spans="1:256" s="31" customFormat="1">
      <c r="A113" s="83">
        <v>108</v>
      </c>
      <c r="B113" s="276" t="s">
        <v>280</v>
      </c>
      <c r="C113" s="80">
        <v>2020</v>
      </c>
      <c r="D113" s="96">
        <v>332.1</v>
      </c>
    </row>
    <row r="114" spans="1:256" s="31" customFormat="1">
      <c r="A114" s="83">
        <v>109</v>
      </c>
      <c r="B114" s="276" t="s">
        <v>281</v>
      </c>
      <c r="C114" s="80">
        <v>2020</v>
      </c>
      <c r="D114" s="96">
        <v>332.1</v>
      </c>
    </row>
    <row r="115" spans="1:256" s="31" customFormat="1">
      <c r="A115" s="83">
        <v>110</v>
      </c>
      <c r="B115" s="276" t="s">
        <v>282</v>
      </c>
      <c r="C115" s="80">
        <v>2020</v>
      </c>
      <c r="D115" s="96">
        <v>332.1</v>
      </c>
    </row>
    <row r="116" spans="1:256" s="31" customFormat="1">
      <c r="A116" s="83">
        <v>111</v>
      </c>
      <c r="B116" s="276" t="s">
        <v>283</v>
      </c>
      <c r="C116" s="80">
        <v>2020</v>
      </c>
      <c r="D116" s="96">
        <v>332.1</v>
      </c>
    </row>
    <row r="117" spans="1:256" s="31" customFormat="1">
      <c r="A117" s="83">
        <v>112</v>
      </c>
      <c r="B117" s="276" t="s">
        <v>284</v>
      </c>
      <c r="C117" s="80">
        <v>2020</v>
      </c>
      <c r="D117" s="96">
        <v>332.1</v>
      </c>
    </row>
    <row r="118" spans="1:256" s="31" customFormat="1">
      <c r="A118" s="83">
        <v>113</v>
      </c>
      <c r="B118" s="277" t="s">
        <v>285</v>
      </c>
      <c r="C118" s="54">
        <v>2020</v>
      </c>
      <c r="D118" s="97">
        <v>332.1</v>
      </c>
    </row>
    <row r="119" spans="1:256" s="132" customFormat="1">
      <c r="A119" s="359" t="s">
        <v>3</v>
      </c>
      <c r="B119" s="360"/>
      <c r="C119" s="130"/>
      <c r="D119" s="131">
        <f>SUM(D6:D118)</f>
        <v>237096.61000000004</v>
      </c>
    </row>
    <row r="120" spans="1:256" ht="14.25">
      <c r="A120" s="356" t="s">
        <v>75</v>
      </c>
      <c r="B120" s="357"/>
      <c r="C120" s="357"/>
      <c r="D120" s="358"/>
    </row>
    <row r="121" spans="1:256" ht="25.5">
      <c r="A121" s="82" t="s">
        <v>0</v>
      </c>
      <c r="B121" s="275" t="s">
        <v>7</v>
      </c>
      <c r="C121" s="55" t="s">
        <v>5</v>
      </c>
      <c r="D121" s="88" t="s">
        <v>6</v>
      </c>
    </row>
    <row r="122" spans="1:256" s="51" customFormat="1">
      <c r="A122" s="83">
        <v>1</v>
      </c>
      <c r="B122" s="278" t="s">
        <v>287</v>
      </c>
      <c r="C122" s="99">
        <v>2016</v>
      </c>
      <c r="D122" s="261">
        <v>359</v>
      </c>
      <c r="IQ122" s="50"/>
      <c r="IR122" s="50"/>
      <c r="IS122" s="50"/>
      <c r="IT122" s="50"/>
      <c r="IU122" s="50"/>
      <c r="IV122" s="50"/>
    </row>
    <row r="123" spans="1:256" s="51" customFormat="1">
      <c r="A123" s="83">
        <v>2</v>
      </c>
      <c r="B123" s="278" t="s">
        <v>288</v>
      </c>
      <c r="C123" s="99">
        <v>2016</v>
      </c>
      <c r="D123" s="261">
        <v>237.39</v>
      </c>
      <c r="IQ123" s="50"/>
      <c r="IR123" s="50"/>
      <c r="IS123" s="50"/>
      <c r="IT123" s="50"/>
      <c r="IU123" s="50"/>
      <c r="IV123" s="50"/>
    </row>
    <row r="124" spans="1:256" s="51" customFormat="1">
      <c r="A124" s="83">
        <v>3</v>
      </c>
      <c r="B124" s="278" t="s">
        <v>289</v>
      </c>
      <c r="C124" s="99">
        <v>2016</v>
      </c>
      <c r="D124" s="261">
        <v>237.39</v>
      </c>
      <c r="IQ124" s="50"/>
      <c r="IR124" s="50"/>
      <c r="IS124" s="50"/>
      <c r="IT124" s="50"/>
      <c r="IU124" s="50"/>
      <c r="IV124" s="50"/>
    </row>
    <row r="125" spans="1:256" s="51" customFormat="1">
      <c r="A125" s="83">
        <v>4</v>
      </c>
      <c r="B125" s="278" t="s">
        <v>290</v>
      </c>
      <c r="C125" s="99">
        <v>2016</v>
      </c>
      <c r="D125" s="261">
        <v>259</v>
      </c>
      <c r="IQ125" s="50"/>
      <c r="IR125" s="50"/>
      <c r="IS125" s="50"/>
      <c r="IT125" s="50"/>
      <c r="IU125" s="50"/>
      <c r="IV125" s="50"/>
    </row>
    <row r="126" spans="1:256" s="51" customFormat="1">
      <c r="A126" s="83">
        <v>5</v>
      </c>
      <c r="B126" s="278" t="s">
        <v>291</v>
      </c>
      <c r="C126" s="99">
        <v>2016</v>
      </c>
      <c r="D126" s="261">
        <v>619</v>
      </c>
      <c r="IQ126" s="50"/>
      <c r="IR126" s="50"/>
      <c r="IS126" s="50"/>
      <c r="IT126" s="50"/>
      <c r="IU126" s="50"/>
      <c r="IV126" s="50"/>
    </row>
    <row r="127" spans="1:256" s="51" customFormat="1">
      <c r="A127" s="83">
        <v>6</v>
      </c>
      <c r="B127" s="278" t="s">
        <v>292</v>
      </c>
      <c r="C127" s="99">
        <v>2016</v>
      </c>
      <c r="D127" s="261">
        <v>410</v>
      </c>
      <c r="IQ127" s="50"/>
      <c r="IR127" s="50"/>
      <c r="IS127" s="50"/>
      <c r="IT127" s="50"/>
      <c r="IU127" s="50"/>
      <c r="IV127" s="50"/>
    </row>
    <row r="128" spans="1:256" s="51" customFormat="1">
      <c r="A128" s="83">
        <v>7</v>
      </c>
      <c r="B128" s="278" t="s">
        <v>293</v>
      </c>
      <c r="C128" s="99">
        <v>2016</v>
      </c>
      <c r="D128" s="261">
        <v>499</v>
      </c>
      <c r="IQ128" s="50"/>
      <c r="IR128" s="50"/>
      <c r="IS128" s="50"/>
      <c r="IT128" s="50"/>
      <c r="IU128" s="50"/>
      <c r="IV128" s="50"/>
    </row>
    <row r="129" spans="1:256" s="51" customFormat="1">
      <c r="A129" s="83">
        <v>8</v>
      </c>
      <c r="B129" s="278" t="s">
        <v>294</v>
      </c>
      <c r="C129" s="99">
        <v>2017</v>
      </c>
      <c r="D129" s="261">
        <v>355.47</v>
      </c>
      <c r="IQ129" s="50"/>
      <c r="IR129" s="50"/>
      <c r="IS129" s="50"/>
      <c r="IT129" s="50"/>
      <c r="IU129" s="50"/>
      <c r="IV129" s="50"/>
    </row>
    <row r="130" spans="1:256" s="51" customFormat="1">
      <c r="A130" s="83">
        <v>9</v>
      </c>
      <c r="B130" s="279" t="s">
        <v>295</v>
      </c>
      <c r="C130" s="100">
        <v>2017</v>
      </c>
      <c r="D130" s="262">
        <v>355.47</v>
      </c>
      <c r="IQ130" s="50"/>
      <c r="IR130" s="50"/>
      <c r="IS130" s="50"/>
      <c r="IT130" s="50"/>
      <c r="IU130" s="50"/>
      <c r="IV130" s="50"/>
    </row>
    <row r="131" spans="1:256" s="51" customFormat="1">
      <c r="A131" s="83">
        <v>10</v>
      </c>
      <c r="B131" s="279" t="s">
        <v>296</v>
      </c>
      <c r="C131" s="100">
        <v>2017</v>
      </c>
      <c r="D131" s="262">
        <v>3087.3</v>
      </c>
      <c r="IQ131" s="50"/>
      <c r="IR131" s="50"/>
      <c r="IS131" s="50"/>
      <c r="IT131" s="50"/>
      <c r="IU131" s="50"/>
      <c r="IV131" s="50"/>
    </row>
    <row r="132" spans="1:256" s="51" customFormat="1">
      <c r="A132" s="83">
        <v>11</v>
      </c>
      <c r="B132" s="279" t="s">
        <v>297</v>
      </c>
      <c r="C132" s="100">
        <v>2017</v>
      </c>
      <c r="D132" s="262">
        <v>3087.3</v>
      </c>
      <c r="IQ132" s="50"/>
      <c r="IR132" s="50"/>
      <c r="IS132" s="50"/>
      <c r="IT132" s="50"/>
      <c r="IU132" s="50"/>
      <c r="IV132" s="50"/>
    </row>
    <row r="133" spans="1:256" s="51" customFormat="1">
      <c r="A133" s="83">
        <v>12</v>
      </c>
      <c r="B133" s="279" t="s">
        <v>298</v>
      </c>
      <c r="C133" s="100">
        <v>2017</v>
      </c>
      <c r="D133" s="262">
        <v>369</v>
      </c>
      <c r="IQ133" s="50"/>
      <c r="IR133" s="50"/>
      <c r="IS133" s="50"/>
      <c r="IT133" s="50"/>
      <c r="IU133" s="50"/>
      <c r="IV133" s="50"/>
    </row>
    <row r="134" spans="1:256" s="51" customFormat="1">
      <c r="A134" s="83">
        <v>13</v>
      </c>
      <c r="B134" s="279" t="s">
        <v>299</v>
      </c>
      <c r="C134" s="100">
        <v>2017</v>
      </c>
      <c r="D134" s="262">
        <v>504.3</v>
      </c>
      <c r="IQ134" s="50"/>
      <c r="IR134" s="50"/>
      <c r="IS134" s="50"/>
      <c r="IT134" s="50"/>
      <c r="IU134" s="50"/>
      <c r="IV134" s="50"/>
    </row>
    <row r="135" spans="1:256" s="51" customFormat="1" ht="25.5">
      <c r="A135" s="83">
        <v>14</v>
      </c>
      <c r="B135" s="279" t="s">
        <v>300</v>
      </c>
      <c r="C135" s="100">
        <v>2018</v>
      </c>
      <c r="D135" s="262">
        <v>492</v>
      </c>
      <c r="IQ135" s="50"/>
      <c r="IR135" s="50"/>
      <c r="IS135" s="50"/>
      <c r="IT135" s="50"/>
      <c r="IU135" s="50"/>
      <c r="IV135" s="50"/>
    </row>
    <row r="136" spans="1:256" s="51" customFormat="1">
      <c r="A136" s="83">
        <v>15</v>
      </c>
      <c r="B136" s="279" t="s">
        <v>301</v>
      </c>
      <c r="C136" s="100">
        <v>2018</v>
      </c>
      <c r="D136" s="262">
        <v>499</v>
      </c>
      <c r="IQ136" s="50"/>
      <c r="IR136" s="50"/>
      <c r="IS136" s="50"/>
      <c r="IT136" s="50"/>
      <c r="IU136" s="50"/>
      <c r="IV136" s="50"/>
    </row>
    <row r="137" spans="1:256" s="51" customFormat="1">
      <c r="A137" s="83">
        <v>16</v>
      </c>
      <c r="B137" s="279" t="s">
        <v>302</v>
      </c>
      <c r="C137" s="100">
        <v>2018</v>
      </c>
      <c r="D137" s="262">
        <v>2693.7</v>
      </c>
      <c r="IQ137" s="50"/>
      <c r="IR137" s="50"/>
      <c r="IS137" s="50"/>
      <c r="IT137" s="50"/>
      <c r="IU137" s="50"/>
      <c r="IV137" s="50"/>
    </row>
    <row r="138" spans="1:256" s="51" customFormat="1">
      <c r="A138" s="83">
        <v>17</v>
      </c>
      <c r="B138" s="279" t="s">
        <v>303</v>
      </c>
      <c r="C138" s="100">
        <v>2018</v>
      </c>
      <c r="D138" s="262">
        <v>920</v>
      </c>
      <c r="IQ138" s="50"/>
      <c r="IR138" s="50"/>
      <c r="IS138" s="50"/>
      <c r="IT138" s="50"/>
      <c r="IU138" s="50"/>
      <c r="IV138" s="50"/>
    </row>
    <row r="139" spans="1:256" s="51" customFormat="1">
      <c r="A139" s="83">
        <v>18</v>
      </c>
      <c r="B139" s="279" t="s">
        <v>304</v>
      </c>
      <c r="C139" s="100">
        <v>2018</v>
      </c>
      <c r="D139" s="262">
        <v>1540</v>
      </c>
      <c r="IQ139" s="50"/>
      <c r="IR139" s="50"/>
      <c r="IS139" s="50"/>
      <c r="IT139" s="50"/>
      <c r="IU139" s="50"/>
      <c r="IV139" s="50"/>
    </row>
    <row r="140" spans="1:256" s="51" customFormat="1">
      <c r="A140" s="83">
        <v>19</v>
      </c>
      <c r="B140" s="279" t="s">
        <v>305</v>
      </c>
      <c r="C140" s="100">
        <v>2018</v>
      </c>
      <c r="D140" s="262">
        <v>890</v>
      </c>
      <c r="IQ140" s="50"/>
      <c r="IR140" s="50"/>
      <c r="IS140" s="50"/>
      <c r="IT140" s="50"/>
      <c r="IU140" s="50"/>
      <c r="IV140" s="50"/>
    </row>
    <row r="141" spans="1:256" s="51" customFormat="1" ht="25.5">
      <c r="A141" s="83">
        <v>20</v>
      </c>
      <c r="B141" s="279" t="s">
        <v>306</v>
      </c>
      <c r="C141" s="100">
        <v>2018</v>
      </c>
      <c r="D141" s="262">
        <v>4560</v>
      </c>
      <c r="IQ141" s="50"/>
      <c r="IR141" s="50"/>
      <c r="IS141" s="50"/>
      <c r="IT141" s="50"/>
      <c r="IU141" s="50"/>
      <c r="IV141" s="50"/>
    </row>
    <row r="142" spans="1:256" s="51" customFormat="1">
      <c r="A142" s="83">
        <v>21</v>
      </c>
      <c r="B142" s="279" t="s">
        <v>307</v>
      </c>
      <c r="C142" s="100">
        <v>2018</v>
      </c>
      <c r="D142" s="262">
        <v>1830</v>
      </c>
      <c r="IQ142" s="50"/>
      <c r="IR142" s="50"/>
      <c r="IS142" s="50"/>
      <c r="IT142" s="50"/>
      <c r="IU142" s="50"/>
      <c r="IV142" s="50"/>
    </row>
    <row r="143" spans="1:256" s="51" customFormat="1">
      <c r="A143" s="83">
        <v>22</v>
      </c>
      <c r="B143" s="279" t="s">
        <v>308</v>
      </c>
      <c r="C143" s="100">
        <v>2018</v>
      </c>
      <c r="D143" s="262">
        <v>310</v>
      </c>
      <c r="IQ143" s="50"/>
      <c r="IR143" s="50"/>
      <c r="IS143" s="50"/>
      <c r="IT143" s="50"/>
      <c r="IU143" s="50"/>
      <c r="IV143" s="50"/>
    </row>
    <row r="144" spans="1:256" s="51" customFormat="1">
      <c r="A144" s="83">
        <v>23</v>
      </c>
      <c r="B144" s="279" t="s">
        <v>309</v>
      </c>
      <c r="C144" s="100">
        <v>2018</v>
      </c>
      <c r="D144" s="262">
        <v>1850</v>
      </c>
      <c r="IQ144" s="50"/>
      <c r="IR144" s="50"/>
      <c r="IS144" s="50"/>
      <c r="IT144" s="50"/>
      <c r="IU144" s="50"/>
      <c r="IV144" s="50"/>
    </row>
    <row r="145" spans="1:256" s="51" customFormat="1">
      <c r="A145" s="83">
        <v>24</v>
      </c>
      <c r="B145" s="279" t="s">
        <v>310</v>
      </c>
      <c r="C145" s="100">
        <v>2018</v>
      </c>
      <c r="D145" s="262">
        <v>5236</v>
      </c>
      <c r="IQ145" s="50"/>
      <c r="IR145" s="50"/>
      <c r="IS145" s="50"/>
      <c r="IT145" s="50"/>
      <c r="IU145" s="50"/>
      <c r="IV145" s="50"/>
    </row>
    <row r="146" spans="1:256" s="51" customFormat="1">
      <c r="A146" s="83">
        <v>25</v>
      </c>
      <c r="B146" s="279" t="s">
        <v>311</v>
      </c>
      <c r="C146" s="100">
        <v>2018</v>
      </c>
      <c r="D146" s="262">
        <v>431</v>
      </c>
      <c r="IQ146" s="50"/>
      <c r="IR146" s="50"/>
      <c r="IS146" s="50"/>
      <c r="IT146" s="50"/>
      <c r="IU146" s="50"/>
      <c r="IV146" s="50"/>
    </row>
    <row r="147" spans="1:256" s="51" customFormat="1">
      <c r="A147" s="83">
        <v>26</v>
      </c>
      <c r="B147" s="279" t="s">
        <v>312</v>
      </c>
      <c r="C147" s="100">
        <v>2018</v>
      </c>
      <c r="D147" s="262">
        <v>1000</v>
      </c>
      <c r="IQ147" s="50"/>
      <c r="IR147" s="50"/>
      <c r="IS147" s="50"/>
      <c r="IT147" s="50"/>
      <c r="IU147" s="50"/>
      <c r="IV147" s="50"/>
    </row>
    <row r="148" spans="1:256" s="51" customFormat="1" ht="25.5">
      <c r="A148" s="83">
        <v>27</v>
      </c>
      <c r="B148" s="279" t="s">
        <v>313</v>
      </c>
      <c r="C148" s="100">
        <v>2018</v>
      </c>
      <c r="D148" s="262">
        <v>18144</v>
      </c>
      <c r="IQ148" s="50"/>
      <c r="IR148" s="50"/>
      <c r="IS148" s="50"/>
      <c r="IT148" s="50"/>
      <c r="IU148" s="50"/>
      <c r="IV148" s="50"/>
    </row>
    <row r="149" spans="1:256" s="51" customFormat="1">
      <c r="A149" s="83">
        <v>28</v>
      </c>
      <c r="B149" s="279" t="s">
        <v>314</v>
      </c>
      <c r="C149" s="100">
        <v>2019</v>
      </c>
      <c r="D149" s="262">
        <v>2290</v>
      </c>
      <c r="IQ149" s="50"/>
      <c r="IR149" s="50"/>
      <c r="IS149" s="50"/>
      <c r="IT149" s="50"/>
      <c r="IU149" s="50"/>
      <c r="IV149" s="50"/>
    </row>
    <row r="150" spans="1:256" s="51" customFormat="1">
      <c r="A150" s="83">
        <v>29</v>
      </c>
      <c r="B150" s="279" t="s">
        <v>315</v>
      </c>
      <c r="C150" s="100">
        <v>2019</v>
      </c>
      <c r="D150" s="262">
        <v>349</v>
      </c>
      <c r="IQ150" s="50"/>
      <c r="IR150" s="50"/>
      <c r="IS150" s="50"/>
      <c r="IT150" s="50"/>
      <c r="IU150" s="50"/>
      <c r="IV150" s="50"/>
    </row>
    <row r="151" spans="1:256" s="51" customFormat="1">
      <c r="A151" s="83">
        <v>30</v>
      </c>
      <c r="B151" s="279" t="s">
        <v>316</v>
      </c>
      <c r="C151" s="100">
        <v>2019</v>
      </c>
      <c r="D151" s="262">
        <v>1100</v>
      </c>
      <c r="IQ151" s="50"/>
      <c r="IR151" s="50"/>
      <c r="IS151" s="50"/>
      <c r="IT151" s="50"/>
      <c r="IU151" s="50"/>
      <c r="IV151" s="50"/>
    </row>
    <row r="152" spans="1:256" s="51" customFormat="1">
      <c r="A152" s="83">
        <v>31</v>
      </c>
      <c r="B152" s="279" t="s">
        <v>317</v>
      </c>
      <c r="C152" s="100">
        <v>2019</v>
      </c>
      <c r="D152" s="262">
        <v>349</v>
      </c>
      <c r="IQ152" s="50"/>
      <c r="IR152" s="50"/>
      <c r="IS152" s="50"/>
      <c r="IT152" s="50"/>
      <c r="IU152" s="50"/>
      <c r="IV152" s="50"/>
    </row>
    <row r="153" spans="1:256" s="51" customFormat="1">
      <c r="A153" s="83">
        <v>32</v>
      </c>
      <c r="B153" s="279" t="s">
        <v>318</v>
      </c>
      <c r="C153" s="100">
        <v>2019</v>
      </c>
      <c r="D153" s="262">
        <v>2369</v>
      </c>
      <c r="IQ153" s="50"/>
      <c r="IR153" s="50"/>
      <c r="IS153" s="50"/>
      <c r="IT153" s="50"/>
      <c r="IU153" s="50"/>
      <c r="IV153" s="50"/>
    </row>
    <row r="154" spans="1:256" s="51" customFormat="1">
      <c r="A154" s="83">
        <v>33</v>
      </c>
      <c r="B154" s="279" t="s">
        <v>319</v>
      </c>
      <c r="C154" s="100">
        <v>2019</v>
      </c>
      <c r="D154" s="262">
        <v>5423.07</v>
      </c>
      <c r="IQ154" s="50"/>
      <c r="IR154" s="50"/>
      <c r="IS154" s="50"/>
      <c r="IT154" s="50"/>
      <c r="IU154" s="50"/>
      <c r="IV154" s="50"/>
    </row>
    <row r="155" spans="1:256" s="51" customFormat="1">
      <c r="A155" s="83">
        <v>34</v>
      </c>
      <c r="B155" s="279" t="s">
        <v>320</v>
      </c>
      <c r="C155" s="100">
        <v>2019</v>
      </c>
      <c r="D155" s="262">
        <v>335.79</v>
      </c>
      <c r="IQ155" s="50"/>
      <c r="IR155" s="50"/>
      <c r="IS155" s="50"/>
      <c r="IT155" s="50"/>
      <c r="IU155" s="50"/>
      <c r="IV155" s="50"/>
    </row>
    <row r="156" spans="1:256" s="51" customFormat="1">
      <c r="A156" s="83">
        <v>35</v>
      </c>
      <c r="B156" s="279" t="s">
        <v>321</v>
      </c>
      <c r="C156" s="100">
        <v>2019</v>
      </c>
      <c r="D156" s="262">
        <v>2662.95</v>
      </c>
      <c r="IQ156" s="50"/>
      <c r="IR156" s="50"/>
      <c r="IS156" s="50"/>
      <c r="IT156" s="50"/>
      <c r="IU156" s="50"/>
      <c r="IV156" s="50"/>
    </row>
    <row r="157" spans="1:256" s="51" customFormat="1">
      <c r="A157" s="83">
        <v>36</v>
      </c>
      <c r="B157" s="279" t="s">
        <v>322</v>
      </c>
      <c r="C157" s="100">
        <v>2020</v>
      </c>
      <c r="D157" s="262">
        <v>95.01</v>
      </c>
      <c r="IQ157" s="50"/>
      <c r="IR157" s="50"/>
      <c r="IS157" s="50"/>
      <c r="IT157" s="50"/>
      <c r="IU157" s="50"/>
      <c r="IV157" s="50"/>
    </row>
    <row r="158" spans="1:256" s="51" customFormat="1">
      <c r="A158" s="83">
        <v>37</v>
      </c>
      <c r="B158" s="279" t="s">
        <v>323</v>
      </c>
      <c r="C158" s="100">
        <v>2020</v>
      </c>
      <c r="D158" s="262">
        <v>1339</v>
      </c>
      <c r="IQ158" s="50"/>
      <c r="IR158" s="50"/>
      <c r="IS158" s="50"/>
      <c r="IT158" s="50"/>
      <c r="IU158" s="50"/>
      <c r="IV158" s="50"/>
    </row>
    <row r="159" spans="1:256" s="51" customFormat="1">
      <c r="A159" s="83">
        <v>38</v>
      </c>
      <c r="B159" s="279" t="s">
        <v>324</v>
      </c>
      <c r="C159" s="100">
        <v>2020</v>
      </c>
      <c r="D159" s="262">
        <v>1671</v>
      </c>
      <c r="IQ159" s="50"/>
      <c r="IR159" s="50"/>
      <c r="IS159" s="50"/>
      <c r="IT159" s="50"/>
      <c r="IU159" s="50"/>
      <c r="IV159" s="50"/>
    </row>
    <row r="160" spans="1:256" s="51" customFormat="1">
      <c r="A160" s="83">
        <v>39</v>
      </c>
      <c r="B160" s="279" t="s">
        <v>325</v>
      </c>
      <c r="C160" s="100">
        <v>2020</v>
      </c>
      <c r="D160" s="262">
        <v>1671</v>
      </c>
      <c r="IQ160" s="50"/>
      <c r="IR160" s="50"/>
      <c r="IS160" s="50"/>
      <c r="IT160" s="50"/>
      <c r="IU160" s="50"/>
      <c r="IV160" s="50"/>
    </row>
    <row r="161" spans="1:256" s="51" customFormat="1">
      <c r="A161" s="83">
        <v>40</v>
      </c>
      <c r="B161" s="279" t="s">
        <v>326</v>
      </c>
      <c r="C161" s="100">
        <v>2020</v>
      </c>
      <c r="D161" s="262">
        <v>834</v>
      </c>
      <c r="IQ161" s="50"/>
      <c r="IR161" s="50"/>
      <c r="IS161" s="50"/>
      <c r="IT161" s="50"/>
      <c r="IU161" s="50"/>
      <c r="IV161" s="50"/>
    </row>
    <row r="162" spans="1:256" s="51" customFormat="1">
      <c r="A162" s="83">
        <v>41</v>
      </c>
      <c r="B162" s="279" t="s">
        <v>327</v>
      </c>
      <c r="C162" s="100">
        <v>2020</v>
      </c>
      <c r="D162" s="262">
        <v>2698.62</v>
      </c>
      <c r="IQ162" s="50"/>
      <c r="IR162" s="50"/>
      <c r="IS162" s="50"/>
      <c r="IT162" s="50"/>
      <c r="IU162" s="50"/>
      <c r="IV162" s="50"/>
    </row>
    <row r="163" spans="1:256" s="51" customFormat="1">
      <c r="A163" s="83">
        <v>42</v>
      </c>
      <c r="B163" s="279" t="s">
        <v>328</v>
      </c>
      <c r="C163" s="100">
        <v>2020</v>
      </c>
      <c r="D163" s="262">
        <v>2698.62</v>
      </c>
      <c r="IQ163" s="50"/>
      <c r="IR163" s="50"/>
      <c r="IS163" s="50"/>
      <c r="IT163" s="50"/>
      <c r="IU163" s="50"/>
      <c r="IV163" s="50"/>
    </row>
    <row r="164" spans="1:256" s="51" customFormat="1">
      <c r="A164" s="83">
        <v>43</v>
      </c>
      <c r="B164" s="279" t="s">
        <v>329</v>
      </c>
      <c r="C164" s="100">
        <v>2020</v>
      </c>
      <c r="D164" s="262">
        <v>2698.62</v>
      </c>
      <c r="IQ164" s="50"/>
      <c r="IR164" s="50"/>
      <c r="IS164" s="50"/>
      <c r="IT164" s="50"/>
      <c r="IU164" s="50"/>
      <c r="IV164" s="50"/>
    </row>
    <row r="165" spans="1:256" s="51" customFormat="1">
      <c r="A165" s="83">
        <v>44</v>
      </c>
      <c r="B165" s="279" t="s">
        <v>330</v>
      </c>
      <c r="C165" s="100">
        <v>2020</v>
      </c>
      <c r="D165" s="262">
        <v>2698.62</v>
      </c>
      <c r="IQ165" s="50"/>
      <c r="IR165" s="50"/>
      <c r="IS165" s="50"/>
      <c r="IT165" s="50"/>
      <c r="IU165" s="50"/>
      <c r="IV165" s="50"/>
    </row>
    <row r="166" spans="1:256" s="51" customFormat="1">
      <c r="A166" s="83">
        <v>45</v>
      </c>
      <c r="B166" s="279" t="s">
        <v>331</v>
      </c>
      <c r="C166" s="100">
        <v>2020</v>
      </c>
      <c r="D166" s="262">
        <v>2698.62</v>
      </c>
      <c r="IQ166" s="50"/>
      <c r="IR166" s="50"/>
      <c r="IS166" s="50"/>
      <c r="IT166" s="50"/>
      <c r="IU166" s="50"/>
      <c r="IV166" s="50"/>
    </row>
    <row r="167" spans="1:256" s="51" customFormat="1">
      <c r="A167" s="83">
        <v>46</v>
      </c>
      <c r="B167" s="279" t="s">
        <v>332</v>
      </c>
      <c r="C167" s="100">
        <v>2020</v>
      </c>
      <c r="D167" s="262">
        <v>2698.62</v>
      </c>
      <c r="IQ167" s="50"/>
      <c r="IR167" s="50"/>
      <c r="IS167" s="50"/>
      <c r="IT167" s="50"/>
      <c r="IU167" s="50"/>
      <c r="IV167" s="50"/>
    </row>
    <row r="168" spans="1:256" s="51" customFormat="1">
      <c r="A168" s="83">
        <v>47</v>
      </c>
      <c r="B168" s="279" t="s">
        <v>333</v>
      </c>
      <c r="C168" s="100">
        <v>2020</v>
      </c>
      <c r="D168" s="262">
        <v>2698.62</v>
      </c>
      <c r="IQ168" s="50"/>
      <c r="IR168" s="50"/>
      <c r="IS168" s="50"/>
      <c r="IT168" s="50"/>
      <c r="IU168" s="50"/>
      <c r="IV168" s="50"/>
    </row>
    <row r="169" spans="1:256" s="51" customFormat="1">
      <c r="A169" s="83">
        <v>48</v>
      </c>
      <c r="B169" s="279" t="s">
        <v>334</v>
      </c>
      <c r="C169" s="100">
        <v>2020</v>
      </c>
      <c r="D169" s="262">
        <v>2698.62</v>
      </c>
      <c r="IQ169" s="50"/>
      <c r="IR169" s="50"/>
      <c r="IS169" s="50"/>
      <c r="IT169" s="50"/>
      <c r="IU169" s="50"/>
      <c r="IV169" s="50"/>
    </row>
    <row r="170" spans="1:256" s="51" customFormat="1">
      <c r="A170" s="83">
        <v>49</v>
      </c>
      <c r="B170" s="279" t="s">
        <v>335</v>
      </c>
      <c r="C170" s="100">
        <v>2020</v>
      </c>
      <c r="D170" s="262">
        <v>2698.62</v>
      </c>
      <c r="IQ170" s="50"/>
      <c r="IR170" s="50"/>
      <c r="IS170" s="50"/>
      <c r="IT170" s="50"/>
      <c r="IU170" s="50"/>
      <c r="IV170" s="50"/>
    </row>
    <row r="171" spans="1:256" s="132" customFormat="1">
      <c r="A171" s="359" t="s">
        <v>3</v>
      </c>
      <c r="B171" s="360"/>
      <c r="C171" s="130"/>
      <c r="D171" s="131">
        <f>SUM(D122:D170)</f>
        <v>95551.719999999958</v>
      </c>
    </row>
    <row r="172" spans="1:256" s="129" customFormat="1">
      <c r="A172" s="350" t="s">
        <v>36</v>
      </c>
      <c r="B172" s="351"/>
      <c r="C172" s="351"/>
      <c r="D172" s="352"/>
    </row>
    <row r="173" spans="1:256" ht="14.25">
      <c r="A173" s="356" t="s">
        <v>74</v>
      </c>
      <c r="B173" s="357"/>
      <c r="C173" s="357"/>
      <c r="D173" s="358"/>
    </row>
    <row r="174" spans="1:256" ht="25.5">
      <c r="A174" s="82" t="s">
        <v>0</v>
      </c>
      <c r="B174" s="275" t="s">
        <v>4</v>
      </c>
      <c r="C174" s="55" t="s">
        <v>5</v>
      </c>
      <c r="D174" s="88" t="s">
        <v>6</v>
      </c>
    </row>
    <row r="175" spans="1:256">
      <c r="A175" s="84">
        <v>1</v>
      </c>
      <c r="B175" s="108" t="s">
        <v>357</v>
      </c>
      <c r="C175" s="213">
        <v>2016</v>
      </c>
      <c r="D175" s="267">
        <v>2600</v>
      </c>
      <c r="E175" s="39"/>
    </row>
    <row r="176" spans="1:256">
      <c r="A176" s="84">
        <v>2</v>
      </c>
      <c r="B176" s="186" t="s">
        <v>358</v>
      </c>
      <c r="C176" s="191">
        <v>2016</v>
      </c>
      <c r="D176" s="268">
        <v>379</v>
      </c>
      <c r="E176" s="39"/>
    </row>
    <row r="177" spans="1:7">
      <c r="A177" s="84">
        <v>3</v>
      </c>
      <c r="B177" s="108" t="s">
        <v>359</v>
      </c>
      <c r="C177" s="213">
        <v>2017</v>
      </c>
      <c r="D177" s="267">
        <v>936.56</v>
      </c>
      <c r="E177" s="39"/>
    </row>
    <row r="178" spans="1:7">
      <c r="A178" s="84">
        <v>4</v>
      </c>
      <c r="B178" s="108" t="s">
        <v>360</v>
      </c>
      <c r="C178" s="213">
        <v>2017</v>
      </c>
      <c r="D178" s="267">
        <v>5856</v>
      </c>
      <c r="E178" s="39"/>
    </row>
    <row r="179" spans="1:7">
      <c r="A179" s="84">
        <v>5</v>
      </c>
      <c r="B179" s="108" t="s">
        <v>361</v>
      </c>
      <c r="C179" s="213">
        <v>2018</v>
      </c>
      <c r="D179" s="267">
        <v>639</v>
      </c>
      <c r="E179" s="39"/>
    </row>
    <row r="180" spans="1:7">
      <c r="A180" s="84">
        <v>6</v>
      </c>
      <c r="B180" s="108" t="s">
        <v>362</v>
      </c>
      <c r="C180" s="213">
        <v>2019</v>
      </c>
      <c r="D180" s="267">
        <v>689</v>
      </c>
      <c r="E180" s="39"/>
    </row>
    <row r="181" spans="1:7">
      <c r="A181" s="84">
        <v>7</v>
      </c>
      <c r="B181" s="108" t="s">
        <v>362</v>
      </c>
      <c r="C181" s="213">
        <v>2020</v>
      </c>
      <c r="D181" s="267">
        <v>889</v>
      </c>
      <c r="E181" s="39"/>
    </row>
    <row r="182" spans="1:7" s="132" customFormat="1">
      <c r="A182" s="359" t="s">
        <v>3</v>
      </c>
      <c r="B182" s="360"/>
      <c r="C182" s="130"/>
      <c r="D182" s="131">
        <f>SUM(D175:D181)</f>
        <v>11988.56</v>
      </c>
      <c r="E182" s="133"/>
    </row>
    <row r="183" spans="1:7" ht="14.25">
      <c r="A183" s="356" t="s">
        <v>75</v>
      </c>
      <c r="B183" s="357"/>
      <c r="C183" s="357"/>
      <c r="D183" s="358"/>
    </row>
    <row r="184" spans="1:7" ht="25.5">
      <c r="A184" s="82" t="s">
        <v>0</v>
      </c>
      <c r="B184" s="275" t="s">
        <v>7</v>
      </c>
      <c r="C184" s="55" t="s">
        <v>5</v>
      </c>
      <c r="D184" s="88" t="s">
        <v>6</v>
      </c>
    </row>
    <row r="185" spans="1:7">
      <c r="A185" s="84">
        <v>1</v>
      </c>
      <c r="B185" s="108" t="s">
        <v>363</v>
      </c>
      <c r="C185" s="213">
        <v>2017</v>
      </c>
      <c r="D185" s="267">
        <v>1349</v>
      </c>
      <c r="E185" s="102"/>
      <c r="F185" s="101"/>
      <c r="G185" s="30"/>
    </row>
    <row r="186" spans="1:7">
      <c r="A186" s="84">
        <v>2</v>
      </c>
      <c r="B186" s="108" t="s">
        <v>364</v>
      </c>
      <c r="C186" s="213">
        <v>2017</v>
      </c>
      <c r="D186" s="246">
        <v>4228.08</v>
      </c>
      <c r="E186" s="101" t="s">
        <v>373</v>
      </c>
      <c r="F186" s="101"/>
      <c r="G186" s="30"/>
    </row>
    <row r="187" spans="1:7">
      <c r="A187" s="84">
        <v>3</v>
      </c>
      <c r="B187" s="108" t="s">
        <v>364</v>
      </c>
      <c r="C187" s="213">
        <v>2017</v>
      </c>
      <c r="D187" s="246">
        <v>1399</v>
      </c>
      <c r="E187" s="364"/>
      <c r="F187" s="365"/>
      <c r="G187" s="30"/>
    </row>
    <row r="188" spans="1:7">
      <c r="A188" s="84">
        <v>4</v>
      </c>
      <c r="B188" s="108" t="s">
        <v>365</v>
      </c>
      <c r="C188" s="213">
        <v>2018</v>
      </c>
      <c r="D188" s="246">
        <v>3599</v>
      </c>
      <c r="E188" s="103"/>
      <c r="F188" s="104"/>
      <c r="G188" s="30"/>
    </row>
    <row r="189" spans="1:7">
      <c r="A189" s="84">
        <v>5</v>
      </c>
      <c r="B189" s="108" t="s">
        <v>366</v>
      </c>
      <c r="C189" s="213">
        <v>2018</v>
      </c>
      <c r="D189" s="246">
        <v>1599</v>
      </c>
      <c r="E189" s="103"/>
      <c r="F189" s="104"/>
      <c r="G189" s="30"/>
    </row>
    <row r="190" spans="1:7">
      <c r="A190" s="84">
        <v>6</v>
      </c>
      <c r="B190" s="108" t="s">
        <v>367</v>
      </c>
      <c r="C190" s="213">
        <v>2018</v>
      </c>
      <c r="D190" s="246">
        <v>3198</v>
      </c>
      <c r="E190" s="103" t="s">
        <v>374</v>
      </c>
      <c r="F190" s="104"/>
      <c r="G190" s="30"/>
    </row>
    <row r="191" spans="1:7">
      <c r="A191" s="84">
        <v>7</v>
      </c>
      <c r="B191" s="108" t="s">
        <v>368</v>
      </c>
      <c r="C191" s="213">
        <v>2019</v>
      </c>
      <c r="D191" s="246">
        <v>1479</v>
      </c>
      <c r="E191" s="103"/>
      <c r="F191" s="104"/>
      <c r="G191" s="30"/>
    </row>
    <row r="192" spans="1:7">
      <c r="A192" s="84">
        <v>8</v>
      </c>
      <c r="B192" s="108" t="s">
        <v>369</v>
      </c>
      <c r="C192" s="213">
        <v>2019</v>
      </c>
      <c r="D192" s="246">
        <v>1499</v>
      </c>
      <c r="E192" s="103"/>
      <c r="F192" s="104"/>
      <c r="G192" s="30"/>
    </row>
    <row r="193" spans="1:7">
      <c r="A193" s="84">
        <v>9</v>
      </c>
      <c r="B193" s="108" t="s">
        <v>370</v>
      </c>
      <c r="C193" s="213">
        <v>2019</v>
      </c>
      <c r="D193" s="246">
        <v>3058</v>
      </c>
      <c r="E193" s="103" t="s">
        <v>374</v>
      </c>
      <c r="F193" s="104"/>
      <c r="G193" s="30"/>
    </row>
    <row r="194" spans="1:7" s="184" customFormat="1">
      <c r="A194" s="190">
        <v>10</v>
      </c>
      <c r="B194" s="280" t="s">
        <v>371</v>
      </c>
      <c r="C194" s="189">
        <v>2020</v>
      </c>
      <c r="D194" s="269">
        <v>30442.5</v>
      </c>
      <c r="E194" s="188" t="s">
        <v>375</v>
      </c>
      <c r="F194" s="187"/>
      <c r="G194" s="185"/>
    </row>
    <row r="195" spans="1:7">
      <c r="A195" s="84">
        <v>11</v>
      </c>
      <c r="B195" s="186" t="s">
        <v>372</v>
      </c>
      <c r="C195" s="201">
        <v>2020</v>
      </c>
      <c r="D195" s="268">
        <v>1689</v>
      </c>
      <c r="E195" s="103"/>
      <c r="F195" s="104"/>
      <c r="G195" s="30"/>
    </row>
    <row r="196" spans="1:7" s="132" customFormat="1">
      <c r="A196" s="359" t="s">
        <v>3</v>
      </c>
      <c r="B196" s="360"/>
      <c r="C196" s="130"/>
      <c r="D196" s="131">
        <f>SUM(D185:D195)</f>
        <v>53539.58</v>
      </c>
      <c r="G196" s="134"/>
    </row>
    <row r="197" spans="1:7" s="129" customFormat="1">
      <c r="A197" s="350" t="s">
        <v>41</v>
      </c>
      <c r="B197" s="351"/>
      <c r="C197" s="351"/>
      <c r="D197" s="352"/>
    </row>
    <row r="198" spans="1:7" ht="14.25">
      <c r="A198" s="356" t="s">
        <v>74</v>
      </c>
      <c r="B198" s="357"/>
      <c r="C198" s="357"/>
      <c r="D198" s="358"/>
    </row>
    <row r="199" spans="1:7" ht="25.5">
      <c r="A199" s="82" t="s">
        <v>0</v>
      </c>
      <c r="B199" s="275" t="s">
        <v>4</v>
      </c>
      <c r="C199" s="55" t="s">
        <v>5</v>
      </c>
      <c r="D199" s="88" t="s">
        <v>6</v>
      </c>
    </row>
    <row r="200" spans="1:7">
      <c r="A200" s="84">
        <v>1</v>
      </c>
      <c r="B200" s="108" t="s">
        <v>395</v>
      </c>
      <c r="C200" s="213">
        <v>2016</v>
      </c>
      <c r="D200" s="246">
        <v>11485</v>
      </c>
      <c r="E200" s="45"/>
      <c r="F200" s="46"/>
    </row>
    <row r="201" spans="1:7">
      <c r="A201" s="84">
        <v>2</v>
      </c>
      <c r="B201" s="108" t="s">
        <v>396</v>
      </c>
      <c r="C201" s="213">
        <v>2016</v>
      </c>
      <c r="D201" s="246">
        <v>1529</v>
      </c>
      <c r="E201" s="45"/>
      <c r="F201" s="46"/>
    </row>
    <row r="202" spans="1:7">
      <c r="A202" s="84">
        <v>3</v>
      </c>
      <c r="B202" s="108" t="s">
        <v>397</v>
      </c>
      <c r="C202" s="213">
        <v>2016</v>
      </c>
      <c r="D202" s="246">
        <v>589</v>
      </c>
      <c r="E202" s="45"/>
      <c r="F202" s="46"/>
    </row>
    <row r="203" spans="1:7">
      <c r="A203" s="84">
        <v>4</v>
      </c>
      <c r="B203" s="108" t="s">
        <v>398</v>
      </c>
      <c r="C203" s="213">
        <v>2016</v>
      </c>
      <c r="D203" s="246">
        <v>769</v>
      </c>
      <c r="E203" s="45"/>
      <c r="F203" s="46"/>
    </row>
    <row r="204" spans="1:7">
      <c r="A204" s="84">
        <v>5</v>
      </c>
      <c r="B204" s="281" t="s">
        <v>399</v>
      </c>
      <c r="C204" s="205">
        <v>2016</v>
      </c>
      <c r="D204" s="245">
        <v>749</v>
      </c>
      <c r="E204" s="45"/>
      <c r="F204" s="46"/>
    </row>
    <row r="205" spans="1:7">
      <c r="A205" s="84">
        <v>6</v>
      </c>
      <c r="B205" s="108" t="s">
        <v>400</v>
      </c>
      <c r="C205" s="213">
        <v>2017</v>
      </c>
      <c r="D205" s="246">
        <v>4399</v>
      </c>
      <c r="E205" s="45"/>
      <c r="F205" s="46"/>
    </row>
    <row r="206" spans="1:7">
      <c r="A206" s="84">
        <v>7</v>
      </c>
      <c r="B206" s="108" t="s">
        <v>398</v>
      </c>
      <c r="C206" s="213">
        <v>2017</v>
      </c>
      <c r="D206" s="246">
        <v>759</v>
      </c>
      <c r="E206" s="45"/>
      <c r="F206" s="46"/>
    </row>
    <row r="207" spans="1:7">
      <c r="A207" s="84">
        <v>8</v>
      </c>
      <c r="B207" s="108" t="s">
        <v>401</v>
      </c>
      <c r="C207" s="213">
        <v>2017</v>
      </c>
      <c r="D207" s="246">
        <v>9975</v>
      </c>
      <c r="E207" s="45"/>
      <c r="F207" s="46"/>
    </row>
    <row r="208" spans="1:7">
      <c r="A208" s="84">
        <v>9</v>
      </c>
      <c r="B208" s="108" t="s">
        <v>402</v>
      </c>
      <c r="C208" s="213">
        <v>2017</v>
      </c>
      <c r="D208" s="246">
        <v>3450</v>
      </c>
      <c r="E208" s="45"/>
      <c r="F208" s="46"/>
    </row>
    <row r="209" spans="1:6" ht="25.5">
      <c r="A209" s="84">
        <v>10</v>
      </c>
      <c r="B209" s="108" t="s">
        <v>403</v>
      </c>
      <c r="C209" s="213">
        <v>2018</v>
      </c>
      <c r="D209" s="246">
        <v>6857</v>
      </c>
      <c r="E209" s="45"/>
      <c r="F209" s="46"/>
    </row>
    <row r="210" spans="1:6">
      <c r="A210" s="84">
        <v>11</v>
      </c>
      <c r="B210" s="108" t="s">
        <v>404</v>
      </c>
      <c r="C210" s="213">
        <v>2018</v>
      </c>
      <c r="D210" s="246">
        <v>1699</v>
      </c>
      <c r="E210" s="45"/>
      <c r="F210" s="46"/>
    </row>
    <row r="211" spans="1:6">
      <c r="A211" s="84">
        <v>12</v>
      </c>
      <c r="B211" s="281" t="s">
        <v>405</v>
      </c>
      <c r="C211" s="205">
        <v>2018</v>
      </c>
      <c r="D211" s="245">
        <v>4998</v>
      </c>
      <c r="E211" s="45"/>
      <c r="F211" s="46"/>
    </row>
    <row r="212" spans="1:6">
      <c r="A212" s="84">
        <v>13</v>
      </c>
      <c r="B212" s="108" t="s">
        <v>398</v>
      </c>
      <c r="C212" s="213">
        <v>2018</v>
      </c>
      <c r="D212" s="246">
        <v>739</v>
      </c>
      <c r="E212" s="45"/>
      <c r="F212" s="46"/>
    </row>
    <row r="213" spans="1:6">
      <c r="A213" s="84">
        <v>14</v>
      </c>
      <c r="B213" s="108" t="s">
        <v>406</v>
      </c>
      <c r="C213" s="213">
        <v>2018</v>
      </c>
      <c r="D213" s="246">
        <v>1999</v>
      </c>
      <c r="E213" s="45"/>
      <c r="F213" s="46"/>
    </row>
    <row r="214" spans="1:6">
      <c r="A214" s="84">
        <v>15</v>
      </c>
      <c r="B214" s="282" t="s">
        <v>407</v>
      </c>
      <c r="C214" s="213">
        <v>2018</v>
      </c>
      <c r="D214" s="246">
        <v>1949</v>
      </c>
      <c r="E214" s="45"/>
      <c r="F214" s="46"/>
    </row>
    <row r="215" spans="1:6">
      <c r="A215" s="84">
        <v>16</v>
      </c>
      <c r="B215" s="108" t="s">
        <v>408</v>
      </c>
      <c r="C215" s="213">
        <v>2018</v>
      </c>
      <c r="D215" s="246">
        <v>3813</v>
      </c>
      <c r="E215" s="45"/>
      <c r="F215" s="46"/>
    </row>
    <row r="216" spans="1:6">
      <c r="A216" s="84">
        <v>17</v>
      </c>
      <c r="B216" s="108" t="s">
        <v>409</v>
      </c>
      <c r="C216" s="213">
        <v>2018</v>
      </c>
      <c r="D216" s="246">
        <v>6555.29</v>
      </c>
      <c r="E216" s="45"/>
      <c r="F216" s="46"/>
    </row>
    <row r="217" spans="1:6" s="34" customFormat="1">
      <c r="A217" s="84">
        <v>18</v>
      </c>
      <c r="B217" s="108" t="s">
        <v>410</v>
      </c>
      <c r="C217" s="213">
        <v>2019</v>
      </c>
      <c r="D217" s="246">
        <v>1849</v>
      </c>
      <c r="E217" s="47"/>
      <c r="F217" s="48"/>
    </row>
    <row r="218" spans="1:6">
      <c r="A218" s="84">
        <v>19</v>
      </c>
      <c r="B218" s="108" t="s">
        <v>411</v>
      </c>
      <c r="C218" s="213">
        <v>2019</v>
      </c>
      <c r="D218" s="246">
        <v>6300</v>
      </c>
      <c r="E218" s="45"/>
      <c r="F218" s="46"/>
    </row>
    <row r="219" spans="1:6">
      <c r="A219" s="84">
        <v>20</v>
      </c>
      <c r="B219" s="108" t="s">
        <v>412</v>
      </c>
      <c r="C219" s="213">
        <v>2019</v>
      </c>
      <c r="D219" s="246">
        <v>8495</v>
      </c>
      <c r="F219" s="30"/>
    </row>
    <row r="220" spans="1:6">
      <c r="A220" s="84">
        <v>21</v>
      </c>
      <c r="B220" s="108" t="s">
        <v>413</v>
      </c>
      <c r="C220" s="213">
        <v>2019</v>
      </c>
      <c r="D220" s="246">
        <v>3259</v>
      </c>
      <c r="F220" s="30"/>
    </row>
    <row r="221" spans="1:6">
      <c r="A221" s="84">
        <v>22</v>
      </c>
      <c r="B221" s="108" t="s">
        <v>414</v>
      </c>
      <c r="C221" s="213">
        <v>2019</v>
      </c>
      <c r="D221" s="246">
        <v>8627.94</v>
      </c>
      <c r="F221" s="30"/>
    </row>
    <row r="222" spans="1:6">
      <c r="A222" s="84">
        <v>23</v>
      </c>
      <c r="B222" s="108" t="s">
        <v>415</v>
      </c>
      <c r="C222" s="213">
        <v>2019</v>
      </c>
      <c r="D222" s="246">
        <v>1216.5899999999999</v>
      </c>
      <c r="F222" s="30"/>
    </row>
    <row r="223" spans="1:6">
      <c r="A223" s="84">
        <v>24</v>
      </c>
      <c r="B223" s="108" t="s">
        <v>416</v>
      </c>
      <c r="C223" s="213">
        <v>2019</v>
      </c>
      <c r="D223" s="246">
        <v>4289</v>
      </c>
      <c r="F223" s="30"/>
    </row>
    <row r="224" spans="1:6">
      <c r="A224" s="84">
        <v>25</v>
      </c>
      <c r="B224" s="108" t="s">
        <v>417</v>
      </c>
      <c r="C224" s="213">
        <v>2019</v>
      </c>
      <c r="D224" s="246">
        <v>3610.9</v>
      </c>
      <c r="F224" s="30"/>
    </row>
    <row r="225" spans="1:6">
      <c r="A225" s="84">
        <v>26</v>
      </c>
      <c r="B225" s="108" t="s">
        <v>418</v>
      </c>
      <c r="C225" s="213">
        <v>2020</v>
      </c>
      <c r="D225" s="246">
        <v>4425</v>
      </c>
      <c r="F225" s="30"/>
    </row>
    <row r="226" spans="1:6">
      <c r="A226" s="84">
        <v>27</v>
      </c>
      <c r="B226" s="108" t="s">
        <v>419</v>
      </c>
      <c r="C226" s="213">
        <v>2020</v>
      </c>
      <c r="D226" s="246">
        <v>1599</v>
      </c>
      <c r="F226" s="30"/>
    </row>
    <row r="227" spans="1:6">
      <c r="A227" s="84">
        <v>28</v>
      </c>
      <c r="B227" s="108" t="s">
        <v>420</v>
      </c>
      <c r="C227" s="213">
        <v>2020</v>
      </c>
      <c r="D227" s="246">
        <v>981.09</v>
      </c>
      <c r="F227" s="30"/>
    </row>
    <row r="228" spans="1:6">
      <c r="A228" s="84">
        <v>29</v>
      </c>
      <c r="B228" s="108" t="s">
        <v>421</v>
      </c>
      <c r="C228" s="213">
        <v>2020</v>
      </c>
      <c r="D228" s="246">
        <v>10880</v>
      </c>
      <c r="F228" s="30"/>
    </row>
    <row r="229" spans="1:6">
      <c r="A229" s="84">
        <v>30</v>
      </c>
      <c r="B229" s="108" t="s">
        <v>422</v>
      </c>
      <c r="C229" s="213">
        <v>2020</v>
      </c>
      <c r="D229" s="246">
        <v>4674</v>
      </c>
    </row>
    <row r="230" spans="1:6">
      <c r="A230" s="84">
        <v>31</v>
      </c>
      <c r="B230" s="108" t="s">
        <v>423</v>
      </c>
      <c r="C230" s="213">
        <v>2020</v>
      </c>
      <c r="D230" s="246">
        <v>3567</v>
      </c>
    </row>
    <row r="231" spans="1:6" s="132" customFormat="1">
      <c r="A231" s="359" t="s">
        <v>3</v>
      </c>
      <c r="B231" s="360"/>
      <c r="C231" s="130"/>
      <c r="D231" s="131">
        <f>SUM(D200:D230)</f>
        <v>126086.81</v>
      </c>
    </row>
    <row r="232" spans="1:6" ht="14.25">
      <c r="A232" s="356" t="s">
        <v>75</v>
      </c>
      <c r="B232" s="357"/>
      <c r="C232" s="357"/>
      <c r="D232" s="358"/>
    </row>
    <row r="233" spans="1:6" ht="25.5">
      <c r="A233" s="82" t="s">
        <v>0</v>
      </c>
      <c r="B233" s="275" t="s">
        <v>7</v>
      </c>
      <c r="C233" s="55" t="s">
        <v>5</v>
      </c>
      <c r="D233" s="88" t="s">
        <v>6</v>
      </c>
    </row>
    <row r="234" spans="1:6">
      <c r="A234" s="84">
        <v>1</v>
      </c>
      <c r="B234" s="283" t="s">
        <v>424</v>
      </c>
      <c r="C234" s="201">
        <v>2016</v>
      </c>
      <c r="D234" s="246">
        <v>2399</v>
      </c>
      <c r="E234" s="43"/>
    </row>
    <row r="235" spans="1:6">
      <c r="A235" s="84">
        <v>2</v>
      </c>
      <c r="B235" s="283" t="s">
        <v>425</v>
      </c>
      <c r="C235" s="201">
        <v>2016</v>
      </c>
      <c r="D235" s="246">
        <v>758.9</v>
      </c>
      <c r="E235" s="43"/>
    </row>
    <row r="236" spans="1:6">
      <c r="A236" s="84">
        <v>3</v>
      </c>
      <c r="B236" s="283" t="s">
        <v>426</v>
      </c>
      <c r="C236" s="213">
        <v>2016</v>
      </c>
      <c r="D236" s="246">
        <v>381.8</v>
      </c>
      <c r="E236" s="45"/>
    </row>
    <row r="237" spans="1:6">
      <c r="A237" s="84">
        <v>4</v>
      </c>
      <c r="B237" s="108" t="s">
        <v>427</v>
      </c>
      <c r="C237" s="213">
        <v>2018</v>
      </c>
      <c r="D237" s="246">
        <v>2999</v>
      </c>
      <c r="E237" s="45"/>
    </row>
    <row r="238" spans="1:6">
      <c r="A238" s="84">
        <v>5</v>
      </c>
      <c r="B238" s="108" t="s">
        <v>428</v>
      </c>
      <c r="C238" s="213">
        <v>2018</v>
      </c>
      <c r="D238" s="246">
        <v>2799</v>
      </c>
      <c r="E238" s="45"/>
    </row>
    <row r="239" spans="1:6">
      <c r="A239" s="84">
        <v>6</v>
      </c>
      <c r="B239" s="108" t="s">
        <v>429</v>
      </c>
      <c r="C239" s="213">
        <v>2018</v>
      </c>
      <c r="D239" s="246">
        <v>2649</v>
      </c>
      <c r="E239" s="45"/>
    </row>
    <row r="240" spans="1:6">
      <c r="A240" s="84">
        <v>7</v>
      </c>
      <c r="B240" s="108" t="s">
        <v>430</v>
      </c>
      <c r="C240" s="213">
        <v>2019</v>
      </c>
      <c r="D240" s="246">
        <v>799</v>
      </c>
      <c r="E240" s="45"/>
    </row>
    <row r="241" spans="1:7" s="184" customFormat="1">
      <c r="A241" s="190">
        <v>8</v>
      </c>
      <c r="B241" s="284" t="s">
        <v>431</v>
      </c>
      <c r="C241" s="189">
        <v>2020</v>
      </c>
      <c r="D241" s="269">
        <v>38745</v>
      </c>
      <c r="E241" s="199" t="s">
        <v>375</v>
      </c>
      <c r="F241" s="185"/>
    </row>
    <row r="242" spans="1:7">
      <c r="A242" s="84">
        <v>9</v>
      </c>
      <c r="B242" s="108" t="s">
        <v>432</v>
      </c>
      <c r="C242" s="213">
        <v>2020</v>
      </c>
      <c r="D242" s="246">
        <v>4798</v>
      </c>
      <c r="E242" s="45"/>
    </row>
    <row r="243" spans="1:7">
      <c r="A243" s="84">
        <v>10</v>
      </c>
      <c r="B243" s="108" t="s">
        <v>433</v>
      </c>
      <c r="C243" s="213">
        <v>2020</v>
      </c>
      <c r="D243" s="246">
        <v>3049</v>
      </c>
      <c r="E243" s="45"/>
    </row>
    <row r="244" spans="1:7">
      <c r="A244" s="84">
        <v>11</v>
      </c>
      <c r="B244" s="108" t="s">
        <v>434</v>
      </c>
      <c r="C244" s="213">
        <v>2020</v>
      </c>
      <c r="D244" s="246">
        <v>2350</v>
      </c>
      <c r="E244" s="45"/>
      <c r="F244" s="44"/>
    </row>
    <row r="245" spans="1:7" s="309" customFormat="1">
      <c r="A245" s="304">
        <v>12</v>
      </c>
      <c r="B245" s="305" t="s">
        <v>451</v>
      </c>
      <c r="C245" s="306">
        <v>2020</v>
      </c>
      <c r="D245" s="307">
        <v>48523.5</v>
      </c>
      <c r="E245" s="199" t="s">
        <v>375</v>
      </c>
      <c r="F245" s="308"/>
    </row>
    <row r="246" spans="1:7" s="132" customFormat="1">
      <c r="A246" s="359" t="s">
        <v>3</v>
      </c>
      <c r="B246" s="360"/>
      <c r="C246" s="130"/>
      <c r="D246" s="131">
        <f>SUM(D234:D245)</f>
        <v>110251.2</v>
      </c>
    </row>
    <row r="247" spans="1:7" ht="14.25" customHeight="1">
      <c r="A247" s="353" t="s">
        <v>76</v>
      </c>
      <c r="B247" s="354"/>
      <c r="C247" s="354"/>
      <c r="D247" s="355"/>
    </row>
    <row r="248" spans="1:7" ht="38.25">
      <c r="A248" s="85" t="s">
        <v>0</v>
      </c>
      <c r="B248" s="285" t="s">
        <v>8</v>
      </c>
      <c r="C248" s="81" t="s">
        <v>5</v>
      </c>
      <c r="D248" s="89" t="s">
        <v>6</v>
      </c>
    </row>
    <row r="249" spans="1:7" ht="25.5">
      <c r="A249" s="86">
        <v>1</v>
      </c>
      <c r="B249" s="108" t="s">
        <v>551</v>
      </c>
      <c r="C249" s="213">
        <v>2017</v>
      </c>
      <c r="D249" s="246">
        <v>9019.34</v>
      </c>
    </row>
    <row r="250" spans="1:7" s="132" customFormat="1">
      <c r="A250" s="359" t="s">
        <v>3</v>
      </c>
      <c r="B250" s="360"/>
      <c r="C250" s="135"/>
      <c r="D250" s="136">
        <f>SUM(D249)</f>
        <v>9019.34</v>
      </c>
    </row>
    <row r="251" spans="1:7" s="129" customFormat="1">
      <c r="A251" s="350" t="s">
        <v>92</v>
      </c>
      <c r="B251" s="351"/>
      <c r="C251" s="351"/>
      <c r="D251" s="352"/>
    </row>
    <row r="252" spans="1:7" s="31" customFormat="1" ht="14.25">
      <c r="A252" s="353" t="s">
        <v>74</v>
      </c>
      <c r="B252" s="354"/>
      <c r="C252" s="354"/>
      <c r="D252" s="355"/>
      <c r="F252" s="361"/>
      <c r="G252" s="361"/>
    </row>
    <row r="253" spans="1:7" s="31" customFormat="1" ht="25.5">
      <c r="A253" s="85" t="s">
        <v>0</v>
      </c>
      <c r="B253" s="285" t="s">
        <v>4</v>
      </c>
      <c r="C253" s="81" t="s">
        <v>5</v>
      </c>
      <c r="D253" s="89" t="s">
        <v>6</v>
      </c>
      <c r="F253" s="362"/>
      <c r="G253" s="362"/>
    </row>
    <row r="254" spans="1:7" s="49" customFormat="1">
      <c r="A254" s="86">
        <v>1</v>
      </c>
      <c r="B254" s="286" t="s">
        <v>435</v>
      </c>
      <c r="C254" s="202">
        <v>2016</v>
      </c>
      <c r="D254" s="270">
        <v>539</v>
      </c>
    </row>
    <row r="255" spans="1:7" s="49" customFormat="1">
      <c r="A255" s="86">
        <v>2</v>
      </c>
      <c r="B255" s="286" t="s">
        <v>436</v>
      </c>
      <c r="C255" s="202">
        <v>2016</v>
      </c>
      <c r="D255" s="270">
        <v>509</v>
      </c>
    </row>
    <row r="256" spans="1:7" s="49" customFormat="1">
      <c r="A256" s="86">
        <v>3</v>
      </c>
      <c r="B256" s="286" t="s">
        <v>437</v>
      </c>
      <c r="C256" s="202">
        <v>2017</v>
      </c>
      <c r="D256" s="270">
        <v>2337.9</v>
      </c>
    </row>
    <row r="257" spans="1:4" s="49" customFormat="1">
      <c r="A257" s="86">
        <v>4</v>
      </c>
      <c r="B257" s="286" t="s">
        <v>438</v>
      </c>
      <c r="C257" s="202">
        <v>2017</v>
      </c>
      <c r="D257" s="270">
        <v>629</v>
      </c>
    </row>
    <row r="258" spans="1:4" s="49" customFormat="1">
      <c r="A258" s="86">
        <v>5</v>
      </c>
      <c r="B258" s="286" t="s">
        <v>440</v>
      </c>
      <c r="C258" s="202">
        <v>2018</v>
      </c>
      <c r="D258" s="270">
        <v>749</v>
      </c>
    </row>
    <row r="259" spans="1:4" s="49" customFormat="1">
      <c r="A259" s="86">
        <v>6</v>
      </c>
      <c r="B259" s="286" t="s">
        <v>441</v>
      </c>
      <c r="C259" s="202">
        <v>2018</v>
      </c>
      <c r="D259" s="270">
        <v>2400</v>
      </c>
    </row>
    <row r="260" spans="1:4" s="49" customFormat="1">
      <c r="A260" s="86">
        <v>7</v>
      </c>
      <c r="B260" s="286" t="s">
        <v>442</v>
      </c>
      <c r="C260" s="202">
        <v>2018</v>
      </c>
      <c r="D260" s="270">
        <v>8222</v>
      </c>
    </row>
    <row r="261" spans="1:4" s="49" customFormat="1">
      <c r="A261" s="86">
        <v>8</v>
      </c>
      <c r="B261" s="286" t="s">
        <v>443</v>
      </c>
      <c r="C261" s="202">
        <v>2018</v>
      </c>
      <c r="D261" s="270">
        <v>499</v>
      </c>
    </row>
    <row r="262" spans="1:4" s="49" customFormat="1">
      <c r="A262" s="86">
        <v>9</v>
      </c>
      <c r="B262" s="286" t="s">
        <v>444</v>
      </c>
      <c r="C262" s="202">
        <v>2018</v>
      </c>
      <c r="D262" s="270">
        <v>499</v>
      </c>
    </row>
    <row r="263" spans="1:4" s="49" customFormat="1">
      <c r="A263" s="86">
        <v>10</v>
      </c>
      <c r="B263" s="286" t="s">
        <v>445</v>
      </c>
      <c r="C263" s="202">
        <v>2018</v>
      </c>
      <c r="D263" s="270">
        <v>549</v>
      </c>
    </row>
    <row r="264" spans="1:4" s="49" customFormat="1">
      <c r="A264" s="86">
        <v>11</v>
      </c>
      <c r="B264" s="286" t="s">
        <v>445</v>
      </c>
      <c r="C264" s="202">
        <v>2018</v>
      </c>
      <c r="D264" s="270">
        <v>549</v>
      </c>
    </row>
    <row r="265" spans="1:4" s="49" customFormat="1">
      <c r="A265" s="86">
        <v>12</v>
      </c>
      <c r="B265" s="286" t="s">
        <v>446</v>
      </c>
      <c r="C265" s="202">
        <v>2020</v>
      </c>
      <c r="D265" s="270">
        <v>1249</v>
      </c>
    </row>
    <row r="266" spans="1:4" s="49" customFormat="1">
      <c r="A266" s="86">
        <v>13</v>
      </c>
      <c r="B266" s="286" t="s">
        <v>447</v>
      </c>
      <c r="C266" s="202">
        <v>2020</v>
      </c>
      <c r="D266" s="270">
        <v>2249</v>
      </c>
    </row>
    <row r="267" spans="1:4" s="49" customFormat="1">
      <c r="A267" s="86">
        <v>14</v>
      </c>
      <c r="B267" s="286" t="s">
        <v>448</v>
      </c>
      <c r="C267" s="202">
        <v>2020</v>
      </c>
      <c r="D267" s="270">
        <v>1949</v>
      </c>
    </row>
    <row r="268" spans="1:4" s="137" customFormat="1">
      <c r="A268" s="359" t="s">
        <v>3</v>
      </c>
      <c r="B268" s="360"/>
      <c r="C268" s="135"/>
      <c r="D268" s="136">
        <f>SUM(D254:D267)</f>
        <v>22928.9</v>
      </c>
    </row>
    <row r="269" spans="1:4" s="137" customFormat="1" ht="14.25">
      <c r="A269" s="356" t="s">
        <v>75</v>
      </c>
      <c r="B269" s="357"/>
      <c r="C269" s="357"/>
      <c r="D269" s="358"/>
    </row>
    <row r="270" spans="1:4" s="137" customFormat="1" ht="25.5">
      <c r="A270" s="82" t="s">
        <v>0</v>
      </c>
      <c r="B270" s="275" t="s">
        <v>7</v>
      </c>
      <c r="C270" s="55" t="s">
        <v>5</v>
      </c>
      <c r="D270" s="88" t="s">
        <v>6</v>
      </c>
    </row>
    <row r="271" spans="1:4" s="137" customFormat="1">
      <c r="A271" s="84">
        <v>1</v>
      </c>
      <c r="B271" s="287" t="s">
        <v>449</v>
      </c>
      <c r="C271" s="200">
        <v>2018</v>
      </c>
      <c r="D271" s="271">
        <v>2449</v>
      </c>
    </row>
    <row r="272" spans="1:4" s="49" customFormat="1">
      <c r="A272" s="86">
        <v>2</v>
      </c>
      <c r="B272" s="286" t="s">
        <v>439</v>
      </c>
      <c r="C272" s="202">
        <v>2017</v>
      </c>
      <c r="D272" s="270">
        <v>719</v>
      </c>
    </row>
    <row r="273" spans="1:6" s="137" customFormat="1">
      <c r="A273" s="359" t="s">
        <v>3</v>
      </c>
      <c r="B273" s="360"/>
      <c r="C273" s="135"/>
      <c r="D273" s="136">
        <f>SUM(D271:D272)</f>
        <v>3168</v>
      </c>
    </row>
    <row r="274" spans="1:6" s="129" customFormat="1">
      <c r="A274" s="350" t="s">
        <v>93</v>
      </c>
      <c r="B274" s="351"/>
      <c r="C274" s="351"/>
      <c r="D274" s="352"/>
    </row>
    <row r="275" spans="1:6" ht="14.25">
      <c r="A275" s="356" t="s">
        <v>74</v>
      </c>
      <c r="B275" s="357"/>
      <c r="C275" s="357"/>
      <c r="D275" s="358"/>
    </row>
    <row r="276" spans="1:6" ht="25.5">
      <c r="A276" s="82" t="s">
        <v>0</v>
      </c>
      <c r="B276" s="275" t="s">
        <v>4</v>
      </c>
      <c r="C276" s="55" t="s">
        <v>5</v>
      </c>
      <c r="D276" s="88" t="s">
        <v>6</v>
      </c>
    </row>
    <row r="277" spans="1:6" s="36" customFormat="1">
      <c r="A277" s="66">
        <v>1</v>
      </c>
      <c r="B277" s="286" t="s">
        <v>452</v>
      </c>
      <c r="C277" s="202" t="s">
        <v>453</v>
      </c>
      <c r="D277" s="270">
        <v>1990</v>
      </c>
      <c r="F277" s="40"/>
    </row>
    <row r="278" spans="1:6" s="45" customFormat="1">
      <c r="A278" s="66">
        <v>2</v>
      </c>
      <c r="B278" s="286" t="s">
        <v>452</v>
      </c>
      <c r="C278" s="202" t="s">
        <v>453</v>
      </c>
      <c r="D278" s="270">
        <v>1990</v>
      </c>
      <c r="F278" s="46"/>
    </row>
    <row r="279" spans="1:6" s="45" customFormat="1">
      <c r="A279" s="66">
        <v>3</v>
      </c>
      <c r="B279" s="286" t="s">
        <v>452</v>
      </c>
      <c r="C279" s="202" t="s">
        <v>453</v>
      </c>
      <c r="D279" s="270">
        <v>1990</v>
      </c>
      <c r="F279" s="46"/>
    </row>
    <row r="280" spans="1:6" s="45" customFormat="1" ht="25.5">
      <c r="A280" s="66">
        <v>4</v>
      </c>
      <c r="B280" s="286" t="s">
        <v>454</v>
      </c>
      <c r="C280" s="202" t="s">
        <v>453</v>
      </c>
      <c r="D280" s="270">
        <v>3680</v>
      </c>
      <c r="F280" s="46"/>
    </row>
    <row r="281" spans="1:6" s="45" customFormat="1">
      <c r="A281" s="66">
        <v>5</v>
      </c>
      <c r="B281" s="286" t="s">
        <v>455</v>
      </c>
      <c r="C281" s="202" t="s">
        <v>456</v>
      </c>
      <c r="D281" s="270">
        <v>1450</v>
      </c>
      <c r="F281" s="46"/>
    </row>
    <row r="282" spans="1:6" s="45" customFormat="1">
      <c r="A282" s="66">
        <v>6</v>
      </c>
      <c r="B282" s="286" t="s">
        <v>457</v>
      </c>
      <c r="C282" s="202" t="s">
        <v>456</v>
      </c>
      <c r="D282" s="270">
        <v>400</v>
      </c>
      <c r="F282" s="46"/>
    </row>
    <row r="283" spans="1:6" s="132" customFormat="1">
      <c r="A283" s="359" t="s">
        <v>3</v>
      </c>
      <c r="B283" s="360"/>
      <c r="C283" s="130"/>
      <c r="D283" s="131">
        <f>SUM(D277:D282)</f>
        <v>11500</v>
      </c>
      <c r="F283" s="138"/>
    </row>
    <row r="284" spans="1:6" ht="14.25">
      <c r="A284" s="356" t="s">
        <v>75</v>
      </c>
      <c r="B284" s="357"/>
      <c r="C284" s="357"/>
      <c r="D284" s="358"/>
    </row>
    <row r="285" spans="1:6" ht="25.5">
      <c r="A285" s="82" t="s">
        <v>0</v>
      </c>
      <c r="B285" s="275" t="s">
        <v>7</v>
      </c>
      <c r="C285" s="55" t="s">
        <v>5</v>
      </c>
      <c r="D285" s="88" t="s">
        <v>6</v>
      </c>
    </row>
    <row r="286" spans="1:6" s="37" customFormat="1">
      <c r="A286" s="66">
        <v>1</v>
      </c>
      <c r="B286" s="286" t="s">
        <v>458</v>
      </c>
      <c r="C286" s="202" t="s">
        <v>459</v>
      </c>
      <c r="D286" s="270">
        <v>2349</v>
      </c>
      <c r="F286" s="38"/>
    </row>
    <row r="287" spans="1:6" s="37" customFormat="1">
      <c r="A287" s="66">
        <v>2</v>
      </c>
      <c r="B287" s="286" t="s">
        <v>460</v>
      </c>
      <c r="C287" s="202" t="s">
        <v>459</v>
      </c>
      <c r="D287" s="270">
        <v>3120</v>
      </c>
      <c r="F287" s="38"/>
    </row>
    <row r="288" spans="1:6" s="37" customFormat="1">
      <c r="A288" s="66">
        <v>3</v>
      </c>
      <c r="B288" s="286" t="s">
        <v>461</v>
      </c>
      <c r="C288" s="202" t="s">
        <v>456</v>
      </c>
      <c r="D288" s="270">
        <v>1900</v>
      </c>
      <c r="F288" s="38"/>
    </row>
    <row r="289" spans="1:7" s="132" customFormat="1">
      <c r="A289" s="359" t="s">
        <v>3</v>
      </c>
      <c r="B289" s="360"/>
      <c r="C289" s="130"/>
      <c r="D289" s="131">
        <f>SUM(D286:D288)</f>
        <v>7369</v>
      </c>
      <c r="F289" s="139"/>
    </row>
    <row r="290" spans="1:7" ht="14.25">
      <c r="A290" s="356" t="s">
        <v>76</v>
      </c>
      <c r="B290" s="357"/>
      <c r="C290" s="357"/>
      <c r="D290" s="358"/>
      <c r="E290" s="32"/>
    </row>
    <row r="291" spans="1:7" ht="38.25">
      <c r="A291" s="82" t="s">
        <v>0</v>
      </c>
      <c r="B291" s="275" t="s">
        <v>8</v>
      </c>
      <c r="C291" s="55" t="s">
        <v>5</v>
      </c>
      <c r="D291" s="88" t="s">
        <v>6</v>
      </c>
      <c r="E291" s="1"/>
    </row>
    <row r="292" spans="1:7">
      <c r="A292" s="66">
        <v>1</v>
      </c>
      <c r="B292" s="288" t="s">
        <v>462</v>
      </c>
      <c r="C292" s="203" t="s">
        <v>459</v>
      </c>
      <c r="D292" s="272">
        <v>1550</v>
      </c>
    </row>
    <row r="293" spans="1:7" s="132" customFormat="1">
      <c r="A293" s="359" t="s">
        <v>3</v>
      </c>
      <c r="B293" s="360"/>
      <c r="C293" s="130"/>
      <c r="D293" s="131">
        <f>SUM(D292:D292)</f>
        <v>1550</v>
      </c>
    </row>
    <row r="294" spans="1:7" s="129" customFormat="1">
      <c r="A294" s="350" t="s">
        <v>94</v>
      </c>
      <c r="B294" s="351"/>
      <c r="C294" s="351"/>
      <c r="D294" s="352"/>
    </row>
    <row r="295" spans="1:7" ht="14.25">
      <c r="A295" s="356" t="s">
        <v>74</v>
      </c>
      <c r="B295" s="357"/>
      <c r="C295" s="357"/>
      <c r="D295" s="358"/>
      <c r="F295" s="366"/>
      <c r="G295" s="366"/>
    </row>
    <row r="296" spans="1:7" ht="25.5">
      <c r="A296" s="82" t="s">
        <v>0</v>
      </c>
      <c r="B296" s="275" t="s">
        <v>4</v>
      </c>
      <c r="C296" s="55" t="s">
        <v>5</v>
      </c>
      <c r="D296" s="88" t="s">
        <v>6</v>
      </c>
      <c r="F296" s="363"/>
      <c r="G296" s="363"/>
    </row>
    <row r="297" spans="1:7" s="37" customFormat="1">
      <c r="A297" s="66">
        <v>1</v>
      </c>
      <c r="B297" s="108" t="s">
        <v>471</v>
      </c>
      <c r="C297" s="213">
        <v>2016</v>
      </c>
      <c r="D297" s="246">
        <v>363.87</v>
      </c>
    </row>
    <row r="298" spans="1:7" s="37" customFormat="1">
      <c r="A298" s="66">
        <v>2</v>
      </c>
      <c r="B298" s="108" t="s">
        <v>471</v>
      </c>
      <c r="C298" s="213">
        <v>2016</v>
      </c>
      <c r="D298" s="246">
        <v>363.87</v>
      </c>
    </row>
    <row r="299" spans="1:7" s="37" customFormat="1">
      <c r="A299" s="66">
        <v>3</v>
      </c>
      <c r="B299" s="108" t="s">
        <v>471</v>
      </c>
      <c r="C299" s="213">
        <v>2016</v>
      </c>
      <c r="D299" s="246">
        <v>419</v>
      </c>
    </row>
    <row r="300" spans="1:7" s="37" customFormat="1">
      <c r="A300" s="66">
        <v>4</v>
      </c>
      <c r="B300" s="108" t="s">
        <v>472</v>
      </c>
      <c r="C300" s="213">
        <v>2019</v>
      </c>
      <c r="D300" s="246">
        <v>2088.61</v>
      </c>
    </row>
    <row r="301" spans="1:7" s="132" customFormat="1">
      <c r="A301" s="359" t="s">
        <v>3</v>
      </c>
      <c r="B301" s="360"/>
      <c r="C301" s="130"/>
      <c r="D301" s="131">
        <f>SUM(D297:D300)</f>
        <v>3235.3500000000004</v>
      </c>
    </row>
    <row r="302" spans="1:7" s="129" customFormat="1">
      <c r="A302" s="350" t="s">
        <v>95</v>
      </c>
      <c r="B302" s="351"/>
      <c r="C302" s="351"/>
      <c r="D302" s="352"/>
    </row>
    <row r="303" spans="1:7" ht="14.25">
      <c r="A303" s="356" t="s">
        <v>74</v>
      </c>
      <c r="B303" s="357"/>
      <c r="C303" s="357"/>
      <c r="D303" s="358"/>
      <c r="F303" s="366"/>
      <c r="G303" s="366"/>
    </row>
    <row r="304" spans="1:7" ht="25.5">
      <c r="A304" s="82" t="s">
        <v>0</v>
      </c>
      <c r="B304" s="275" t="s">
        <v>4</v>
      </c>
      <c r="C304" s="55" t="s">
        <v>5</v>
      </c>
      <c r="D304" s="88" t="s">
        <v>6</v>
      </c>
      <c r="F304" s="363"/>
      <c r="G304" s="363"/>
    </row>
    <row r="305" spans="1:6" s="36" customFormat="1">
      <c r="A305" s="66">
        <v>1</v>
      </c>
      <c r="B305" s="289" t="s">
        <v>487</v>
      </c>
      <c r="C305" s="213">
        <v>2016</v>
      </c>
      <c r="D305" s="246">
        <v>2149</v>
      </c>
      <c r="F305" s="40"/>
    </row>
    <row r="306" spans="1:6">
      <c r="A306" s="66">
        <v>2</v>
      </c>
      <c r="B306" s="108" t="s">
        <v>488</v>
      </c>
      <c r="C306" s="213">
        <v>2016</v>
      </c>
      <c r="D306" s="246">
        <v>449</v>
      </c>
      <c r="F306" s="40"/>
    </row>
    <row r="307" spans="1:6">
      <c r="A307" s="66">
        <v>3</v>
      </c>
      <c r="B307" s="108" t="s">
        <v>361</v>
      </c>
      <c r="C307" s="213">
        <v>2017</v>
      </c>
      <c r="D307" s="246">
        <v>729</v>
      </c>
      <c r="F307" s="46"/>
    </row>
    <row r="308" spans="1:6">
      <c r="A308" s="66">
        <v>4</v>
      </c>
      <c r="B308" s="108" t="s">
        <v>489</v>
      </c>
      <c r="C308" s="213">
        <v>2017</v>
      </c>
      <c r="D308" s="246">
        <v>330</v>
      </c>
      <c r="F308" s="46"/>
    </row>
    <row r="309" spans="1:6" s="132" customFormat="1">
      <c r="A309" s="359" t="s">
        <v>3</v>
      </c>
      <c r="B309" s="360"/>
      <c r="C309" s="130"/>
      <c r="D309" s="131">
        <f>SUM(D305:D308)</f>
        <v>3657</v>
      </c>
      <c r="F309" s="138"/>
    </row>
    <row r="310" spans="1:6" s="132" customFormat="1" ht="14.25">
      <c r="A310" s="356" t="s">
        <v>75</v>
      </c>
      <c r="B310" s="357"/>
      <c r="C310" s="357"/>
      <c r="D310" s="358"/>
      <c r="F310" s="138"/>
    </row>
    <row r="311" spans="1:6" s="132" customFormat="1" ht="25.5">
      <c r="A311" s="82" t="s">
        <v>0</v>
      </c>
      <c r="B311" s="275" t="s">
        <v>7</v>
      </c>
      <c r="C311" s="55" t="s">
        <v>5</v>
      </c>
      <c r="D311" s="88" t="s">
        <v>6</v>
      </c>
      <c r="F311" s="138"/>
    </row>
    <row r="312" spans="1:6" s="132" customFormat="1">
      <c r="A312" s="66">
        <v>1</v>
      </c>
      <c r="B312" s="108" t="s">
        <v>490</v>
      </c>
      <c r="C312" s="213">
        <v>2019</v>
      </c>
      <c r="D312" s="246">
        <v>4412.71</v>
      </c>
      <c r="F312" s="138"/>
    </row>
    <row r="313" spans="1:6" s="132" customFormat="1">
      <c r="A313" s="359" t="s">
        <v>3</v>
      </c>
      <c r="B313" s="360"/>
      <c r="C313" s="130"/>
      <c r="D313" s="131">
        <f>SUM(D312)</f>
        <v>4412.71</v>
      </c>
      <c r="F313" s="138"/>
    </row>
    <row r="314" spans="1:6" s="129" customFormat="1">
      <c r="A314" s="350" t="s">
        <v>96</v>
      </c>
      <c r="B314" s="351"/>
      <c r="C314" s="351"/>
      <c r="D314" s="352"/>
    </row>
    <row r="315" spans="1:6" ht="14.25">
      <c r="A315" s="356" t="s">
        <v>74</v>
      </c>
      <c r="B315" s="357"/>
      <c r="C315" s="357"/>
      <c r="D315" s="358"/>
    </row>
    <row r="316" spans="1:6" ht="25.5">
      <c r="A316" s="82" t="s">
        <v>0</v>
      </c>
      <c r="B316" s="275" t="s">
        <v>4</v>
      </c>
      <c r="C316" s="55" t="s">
        <v>5</v>
      </c>
      <c r="D316" s="88" t="s">
        <v>6</v>
      </c>
    </row>
    <row r="317" spans="1:6">
      <c r="A317" s="66">
        <v>1</v>
      </c>
      <c r="B317" s="281" t="s">
        <v>492</v>
      </c>
      <c r="C317" s="205">
        <v>2016</v>
      </c>
      <c r="D317" s="245">
        <v>3479.98</v>
      </c>
      <c r="F317" s="30"/>
    </row>
    <row r="318" spans="1:6">
      <c r="A318" s="66">
        <v>2</v>
      </c>
      <c r="B318" s="108" t="s">
        <v>493</v>
      </c>
      <c r="C318" s="213">
        <v>2016</v>
      </c>
      <c r="D318" s="246">
        <v>3479.98</v>
      </c>
      <c r="F318" s="30"/>
    </row>
    <row r="319" spans="1:6">
      <c r="A319" s="66">
        <v>3</v>
      </c>
      <c r="B319" s="108" t="s">
        <v>494</v>
      </c>
      <c r="C319" s="213">
        <v>2016</v>
      </c>
      <c r="D319" s="246">
        <v>3479.98</v>
      </c>
      <c r="F319" s="30"/>
    </row>
    <row r="320" spans="1:6">
      <c r="A320" s="66">
        <v>4</v>
      </c>
      <c r="B320" s="108" t="s">
        <v>495</v>
      </c>
      <c r="C320" s="213">
        <v>2016</v>
      </c>
      <c r="D320" s="246">
        <v>3479.98</v>
      </c>
      <c r="F320" s="30"/>
    </row>
    <row r="321" spans="1:6">
      <c r="A321" s="66">
        <v>5</v>
      </c>
      <c r="B321" s="108" t="s">
        <v>496</v>
      </c>
      <c r="C321" s="213">
        <v>2016</v>
      </c>
      <c r="D321" s="246">
        <v>3479.98</v>
      </c>
      <c r="F321" s="30"/>
    </row>
    <row r="322" spans="1:6">
      <c r="A322" s="66">
        <v>6</v>
      </c>
      <c r="B322" s="108" t="s">
        <v>497</v>
      </c>
      <c r="C322" s="213">
        <v>2016</v>
      </c>
      <c r="D322" s="246">
        <v>3479.98</v>
      </c>
      <c r="F322" s="30"/>
    </row>
    <row r="323" spans="1:6">
      <c r="A323" s="66">
        <v>7</v>
      </c>
      <c r="B323" s="108" t="s">
        <v>498</v>
      </c>
      <c r="C323" s="213">
        <v>2016</v>
      </c>
      <c r="D323" s="246">
        <v>3479.98</v>
      </c>
      <c r="F323" s="30"/>
    </row>
    <row r="324" spans="1:6">
      <c r="A324" s="66">
        <v>8</v>
      </c>
      <c r="B324" s="108" t="s">
        <v>499</v>
      </c>
      <c r="C324" s="213">
        <v>2016</v>
      </c>
      <c r="D324" s="246">
        <v>3479.98</v>
      </c>
      <c r="F324" s="30"/>
    </row>
    <row r="325" spans="1:6">
      <c r="A325" s="66">
        <v>9</v>
      </c>
      <c r="B325" s="108" t="s">
        <v>500</v>
      </c>
      <c r="C325" s="213">
        <v>2016</v>
      </c>
      <c r="D325" s="246">
        <v>3479.98</v>
      </c>
      <c r="F325" s="30"/>
    </row>
    <row r="326" spans="1:6">
      <c r="A326" s="66">
        <v>10</v>
      </c>
      <c r="B326" s="108" t="s">
        <v>501</v>
      </c>
      <c r="C326" s="213">
        <v>2016</v>
      </c>
      <c r="D326" s="246">
        <v>3479.98</v>
      </c>
      <c r="F326" s="30"/>
    </row>
    <row r="327" spans="1:6">
      <c r="A327" s="66">
        <v>11</v>
      </c>
      <c r="B327" s="108" t="s">
        <v>502</v>
      </c>
      <c r="C327" s="213">
        <v>2016</v>
      </c>
      <c r="D327" s="246">
        <v>4399</v>
      </c>
      <c r="F327" s="30"/>
    </row>
    <row r="328" spans="1:6">
      <c r="A328" s="66">
        <v>12</v>
      </c>
      <c r="B328" s="108" t="s">
        <v>503</v>
      </c>
      <c r="C328" s="213">
        <v>2016</v>
      </c>
      <c r="D328" s="246">
        <v>13873.69</v>
      </c>
      <c r="F328" s="30"/>
    </row>
    <row r="329" spans="1:6">
      <c r="A329" s="66">
        <v>13</v>
      </c>
      <c r="B329" s="108" t="s">
        <v>504</v>
      </c>
      <c r="C329" s="213">
        <v>2016</v>
      </c>
      <c r="D329" s="246">
        <v>3999</v>
      </c>
      <c r="F329" s="30"/>
    </row>
    <row r="330" spans="1:6">
      <c r="A330" s="66">
        <v>14</v>
      </c>
      <c r="B330" s="108" t="s">
        <v>505</v>
      </c>
      <c r="C330" s="213">
        <v>2017</v>
      </c>
      <c r="D330" s="246">
        <v>3799</v>
      </c>
      <c r="F330" s="30"/>
    </row>
    <row r="331" spans="1:6">
      <c r="A331" s="66">
        <v>15</v>
      </c>
      <c r="B331" s="108" t="s">
        <v>506</v>
      </c>
      <c r="C331" s="213">
        <v>2017</v>
      </c>
      <c r="D331" s="246">
        <v>3799</v>
      </c>
      <c r="F331" s="30"/>
    </row>
    <row r="332" spans="1:6">
      <c r="A332" s="66">
        <v>16</v>
      </c>
      <c r="B332" s="108" t="s">
        <v>507</v>
      </c>
      <c r="C332" s="213">
        <v>2017</v>
      </c>
      <c r="D332" s="246">
        <v>3799</v>
      </c>
      <c r="F332" s="30"/>
    </row>
    <row r="333" spans="1:6">
      <c r="A333" s="66">
        <v>17</v>
      </c>
      <c r="B333" s="108" t="s">
        <v>508</v>
      </c>
      <c r="C333" s="213">
        <v>2017</v>
      </c>
      <c r="D333" s="246">
        <v>3799</v>
      </c>
      <c r="F333" s="30"/>
    </row>
    <row r="334" spans="1:6">
      <c r="A334" s="66">
        <v>18</v>
      </c>
      <c r="B334" s="108" t="s">
        <v>509</v>
      </c>
      <c r="C334" s="213">
        <v>2017</v>
      </c>
      <c r="D334" s="246">
        <v>3787.35</v>
      </c>
      <c r="F334" s="30"/>
    </row>
    <row r="335" spans="1:6">
      <c r="A335" s="66">
        <v>19</v>
      </c>
      <c r="B335" s="108" t="s">
        <v>510</v>
      </c>
      <c r="C335" s="213">
        <v>2017</v>
      </c>
      <c r="D335" s="246">
        <v>3787.35</v>
      </c>
      <c r="F335" s="30"/>
    </row>
    <row r="336" spans="1:6">
      <c r="A336" s="66">
        <v>20</v>
      </c>
      <c r="B336" s="108" t="s">
        <v>511</v>
      </c>
      <c r="C336" s="213">
        <v>2017</v>
      </c>
      <c r="D336" s="246">
        <v>3369</v>
      </c>
      <c r="F336" s="30"/>
    </row>
    <row r="337" spans="1:6">
      <c r="A337" s="66">
        <v>21</v>
      </c>
      <c r="B337" s="108" t="s">
        <v>512</v>
      </c>
      <c r="C337" s="213">
        <v>2018</v>
      </c>
      <c r="D337" s="246">
        <v>3999</v>
      </c>
      <c r="F337" s="30"/>
    </row>
    <row r="338" spans="1:6">
      <c r="A338" s="66">
        <v>22</v>
      </c>
      <c r="B338" s="108" t="s">
        <v>513</v>
      </c>
      <c r="C338" s="213">
        <v>2018</v>
      </c>
      <c r="D338" s="246">
        <v>3355.44</v>
      </c>
      <c r="F338" s="30"/>
    </row>
    <row r="339" spans="1:6">
      <c r="A339" s="66">
        <v>23</v>
      </c>
      <c r="B339" s="108" t="s">
        <v>514</v>
      </c>
      <c r="C339" s="213">
        <v>2019</v>
      </c>
      <c r="D339" s="246">
        <v>4998</v>
      </c>
      <c r="F339" s="30"/>
    </row>
    <row r="340" spans="1:6">
      <c r="A340" s="66">
        <v>24</v>
      </c>
      <c r="B340" s="108" t="s">
        <v>515</v>
      </c>
      <c r="C340" s="213">
        <v>2020</v>
      </c>
      <c r="D340" s="246">
        <v>25830</v>
      </c>
      <c r="F340" s="30"/>
    </row>
    <row r="341" spans="1:6">
      <c r="A341" s="66">
        <v>25</v>
      </c>
      <c r="B341" s="108" t="s">
        <v>516</v>
      </c>
      <c r="C341" s="213">
        <v>2020</v>
      </c>
      <c r="D341" s="246">
        <v>25215</v>
      </c>
      <c r="F341" s="30"/>
    </row>
    <row r="342" spans="1:6" s="132" customFormat="1">
      <c r="A342" s="359" t="s">
        <v>3</v>
      </c>
      <c r="B342" s="360"/>
      <c r="C342" s="130"/>
      <c r="D342" s="131">
        <f>SUM(D317:D341)</f>
        <v>146608.63</v>
      </c>
      <c r="F342" s="134"/>
    </row>
    <row r="343" spans="1:6" s="129" customFormat="1">
      <c r="A343" s="350" t="s">
        <v>97</v>
      </c>
      <c r="B343" s="351"/>
      <c r="C343" s="351"/>
      <c r="D343" s="352"/>
    </row>
    <row r="344" spans="1:6" ht="14.25">
      <c r="A344" s="356" t="s">
        <v>74</v>
      </c>
      <c r="B344" s="357"/>
      <c r="C344" s="357"/>
      <c r="D344" s="358"/>
    </row>
    <row r="345" spans="1:6" ht="25.5">
      <c r="A345" s="82" t="s">
        <v>0</v>
      </c>
      <c r="B345" s="275" t="s">
        <v>4</v>
      </c>
      <c r="C345" s="55" t="s">
        <v>5</v>
      </c>
      <c r="D345" s="88" t="s">
        <v>6</v>
      </c>
    </row>
    <row r="346" spans="1:6">
      <c r="A346" s="84">
        <v>1</v>
      </c>
      <c r="B346" s="290" t="s">
        <v>542</v>
      </c>
      <c r="C346" s="227">
        <v>2016</v>
      </c>
      <c r="D346" s="87">
        <v>2500</v>
      </c>
      <c r="F346" s="30"/>
    </row>
    <row r="347" spans="1:6">
      <c r="A347" s="84">
        <v>2</v>
      </c>
      <c r="B347" s="238" t="s">
        <v>543</v>
      </c>
      <c r="C347" s="223">
        <v>2018</v>
      </c>
      <c r="D347" s="263">
        <v>1999.99</v>
      </c>
      <c r="F347" s="30"/>
    </row>
    <row r="348" spans="1:6">
      <c r="A348" s="84">
        <v>3</v>
      </c>
      <c r="B348" s="238" t="s">
        <v>544</v>
      </c>
      <c r="C348" s="223">
        <v>2018</v>
      </c>
      <c r="D348" s="263">
        <v>519.99</v>
      </c>
      <c r="F348" s="30"/>
    </row>
    <row r="349" spans="1:6" s="132" customFormat="1">
      <c r="A349" s="359" t="s">
        <v>3</v>
      </c>
      <c r="B349" s="360"/>
      <c r="C349" s="130"/>
      <c r="D349" s="131">
        <f>SUM(D346:D348)</f>
        <v>5019.9799999999996</v>
      </c>
      <c r="F349" s="134"/>
    </row>
    <row r="350" spans="1:6" ht="14.25">
      <c r="A350" s="356" t="s">
        <v>75</v>
      </c>
      <c r="B350" s="357"/>
      <c r="C350" s="357"/>
      <c r="D350" s="358"/>
      <c r="F350" s="30"/>
    </row>
    <row r="351" spans="1:6" ht="25.5">
      <c r="A351" s="82" t="s">
        <v>0</v>
      </c>
      <c r="B351" s="275" t="s">
        <v>7</v>
      </c>
      <c r="C351" s="55" t="s">
        <v>5</v>
      </c>
      <c r="D351" s="88" t="s">
        <v>6</v>
      </c>
      <c r="F351" s="30"/>
    </row>
    <row r="352" spans="1:6">
      <c r="A352" s="66">
        <v>1</v>
      </c>
      <c r="B352" s="238" t="s">
        <v>545</v>
      </c>
      <c r="C352" s="223">
        <v>2018</v>
      </c>
      <c r="D352" s="273">
        <v>3049</v>
      </c>
      <c r="F352" s="30"/>
    </row>
    <row r="353" spans="1:6" s="132" customFormat="1">
      <c r="A353" s="359" t="s">
        <v>3</v>
      </c>
      <c r="B353" s="360"/>
      <c r="C353" s="130"/>
      <c r="D353" s="131">
        <f>SUM(D352)</f>
        <v>3049</v>
      </c>
      <c r="F353" s="134"/>
    </row>
    <row r="354" spans="1:6" ht="14.25">
      <c r="A354" s="353" t="s">
        <v>122</v>
      </c>
      <c r="B354" s="354"/>
      <c r="C354" s="354"/>
      <c r="D354" s="355"/>
      <c r="F354" s="30"/>
    </row>
    <row r="355" spans="1:6" ht="38.25">
      <c r="A355" s="85" t="s">
        <v>0</v>
      </c>
      <c r="B355" s="285" t="s">
        <v>8</v>
      </c>
      <c r="C355" s="81" t="s">
        <v>5</v>
      </c>
      <c r="D355" s="89" t="s">
        <v>6</v>
      </c>
      <c r="F355" s="30"/>
    </row>
    <row r="356" spans="1:6">
      <c r="A356" s="86">
        <v>1</v>
      </c>
      <c r="B356" s="238" t="s">
        <v>546</v>
      </c>
      <c r="C356" s="223">
        <v>2016</v>
      </c>
      <c r="D356" s="263">
        <v>2305.02</v>
      </c>
      <c r="F356" s="30"/>
    </row>
    <row r="357" spans="1:6" s="132" customFormat="1" ht="13.5" thickBot="1">
      <c r="A357" s="371" t="s">
        <v>3</v>
      </c>
      <c r="B357" s="372"/>
      <c r="C357" s="140"/>
      <c r="D357" s="141">
        <f>SUM(D356)</f>
        <v>2305.02</v>
      </c>
      <c r="F357" s="134"/>
    </row>
    <row r="358" spans="1:6">
      <c r="A358" s="222"/>
      <c r="B358" s="291"/>
      <c r="C358" s="225"/>
      <c r="D358" s="90"/>
      <c r="F358" s="30"/>
    </row>
    <row r="359" spans="1:6" ht="13.5" thickBot="1">
      <c r="A359" s="222"/>
      <c r="B359" s="291"/>
      <c r="C359" s="225"/>
      <c r="D359" s="90"/>
      <c r="F359" s="30"/>
    </row>
    <row r="360" spans="1:6" ht="15.75">
      <c r="B360" s="335" t="s">
        <v>70</v>
      </c>
      <c r="C360" s="323"/>
      <c r="D360" s="264">
        <f>SUM(D119,D182,D231,D268,D283,D301,D309,D342,D349)</f>
        <v>568121.84000000008</v>
      </c>
      <c r="E360" s="30"/>
    </row>
    <row r="361" spans="1:6" ht="15.75">
      <c r="B361" s="336" t="s">
        <v>71</v>
      </c>
      <c r="C361" s="324"/>
      <c r="D361" s="265">
        <f>SUM(D171,D196,D246,D273,D289,D313,D353)</f>
        <v>277341.20999999996</v>
      </c>
    </row>
    <row r="362" spans="1:6" ht="14.25">
      <c r="B362" s="369" t="s">
        <v>552</v>
      </c>
      <c r="C362" s="370"/>
      <c r="D362" s="292">
        <f>SUM(D194,D241,D245)</f>
        <v>117711</v>
      </c>
    </row>
    <row r="363" spans="1:6" ht="16.5" thickBot="1">
      <c r="B363" s="367" t="s">
        <v>61</v>
      </c>
      <c r="C363" s="368"/>
      <c r="D363" s="266">
        <f>SUM(D250,D293,D357)</f>
        <v>12874.36</v>
      </c>
    </row>
  </sheetData>
  <mergeCells count="58">
    <mergeCell ref="B361:C361"/>
    <mergeCell ref="B363:C363"/>
    <mergeCell ref="F303:G303"/>
    <mergeCell ref="A354:D354"/>
    <mergeCell ref="B362:C362"/>
    <mergeCell ref="A350:D350"/>
    <mergeCell ref="F304:G304"/>
    <mergeCell ref="A353:B353"/>
    <mergeCell ref="A357:B357"/>
    <mergeCell ref="B360:C360"/>
    <mergeCell ref="A173:D173"/>
    <mergeCell ref="A284:D284"/>
    <mergeCell ref="A251:D251"/>
    <mergeCell ref="A349:B349"/>
    <mergeCell ref="F296:G296"/>
    <mergeCell ref="A283:B283"/>
    <mergeCell ref="A293:B293"/>
    <mergeCell ref="A301:B301"/>
    <mergeCell ref="A309:B309"/>
    <mergeCell ref="A303:D303"/>
    <mergeCell ref="A343:D343"/>
    <mergeCell ref="A315:D315"/>
    <mergeCell ref="A344:D344"/>
    <mergeCell ref="E187:F187"/>
    <mergeCell ref="A294:D294"/>
    <mergeCell ref="F295:G295"/>
    <mergeCell ref="A247:D247"/>
    <mergeCell ref="A250:B250"/>
    <mergeCell ref="A182:B182"/>
    <mergeCell ref="A342:B342"/>
    <mergeCell ref="A302:D302"/>
    <mergeCell ref="A314:D314"/>
    <mergeCell ref="A310:D310"/>
    <mergeCell ref="A313:B313"/>
    <mergeCell ref="A289:B289"/>
    <mergeCell ref="A275:D275"/>
    <mergeCell ref="F252:G252"/>
    <mergeCell ref="F253:G253"/>
    <mergeCell ref="A268:B268"/>
    <mergeCell ref="A295:D295"/>
    <mergeCell ref="A290:D290"/>
    <mergeCell ref="A273:B273"/>
    <mergeCell ref="A3:D3"/>
    <mergeCell ref="A274:D274"/>
    <mergeCell ref="A252:D252"/>
    <mergeCell ref="A198:D198"/>
    <mergeCell ref="A196:B196"/>
    <mergeCell ref="A183:D183"/>
    <mergeCell ref="A197:D197"/>
    <mergeCell ref="A4:D4"/>
    <mergeCell ref="A119:B119"/>
    <mergeCell ref="A120:D120"/>
    <mergeCell ref="A246:B246"/>
    <mergeCell ref="A232:D232"/>
    <mergeCell ref="A231:B231"/>
    <mergeCell ref="A171:B171"/>
    <mergeCell ref="A172:D172"/>
    <mergeCell ref="A269:D269"/>
  </mergeCells>
  <phoneticPr fontId="6" type="noConversion"/>
  <printOptions horizontalCentered="1"/>
  <pageMargins left="0" right="0" top="0" bottom="0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8"/>
  <sheetViews>
    <sheetView view="pageBreakPreview" zoomScale="85" zoomScaleNormal="100" zoomScaleSheetLayoutView="85" workbookViewId="0">
      <selection activeCell="E11" sqref="E11"/>
    </sheetView>
  </sheetViews>
  <sheetFormatPr defaultRowHeight="12.75"/>
  <cols>
    <col min="1" max="1" width="5.28515625" style="2" customWidth="1"/>
    <col min="2" max="2" width="55.140625" style="2" customWidth="1"/>
    <col min="3" max="3" width="23.7109375" style="106" customWidth="1"/>
    <col min="4" max="4" width="20.7109375" style="106" customWidth="1"/>
    <col min="5" max="5" width="47.85546875" style="2" customWidth="1"/>
    <col min="6" max="16384" width="9.140625" style="2"/>
  </cols>
  <sheetData>
    <row r="1" spans="1:5" ht="16.5">
      <c r="A1" s="378" t="s">
        <v>121</v>
      </c>
      <c r="B1" s="378"/>
      <c r="C1" s="378"/>
      <c r="D1" s="12"/>
    </row>
    <row r="2" spans="1:5" ht="16.5">
      <c r="A2" s="9"/>
      <c r="B2" s="10"/>
      <c r="C2" s="11"/>
      <c r="D2" s="11"/>
    </row>
    <row r="3" spans="1:5" ht="14.25">
      <c r="A3" s="373" t="s">
        <v>63</v>
      </c>
      <c r="B3" s="374"/>
      <c r="C3" s="374"/>
      <c r="D3" s="375"/>
    </row>
    <row r="4" spans="1:5" ht="25.5">
      <c r="A4" s="109" t="s">
        <v>9</v>
      </c>
      <c r="B4" s="109" t="s">
        <v>32</v>
      </c>
      <c r="C4" s="110" t="s">
        <v>33</v>
      </c>
      <c r="D4" s="110" t="s">
        <v>129</v>
      </c>
      <c r="E4" s="149" t="s">
        <v>135</v>
      </c>
    </row>
    <row r="5" spans="1:5" ht="38.25">
      <c r="A5" s="379">
        <v>1</v>
      </c>
      <c r="B5" s="17" t="s">
        <v>19</v>
      </c>
      <c r="C5" s="21">
        <v>1413272.78</v>
      </c>
      <c r="D5" s="35" t="s">
        <v>105</v>
      </c>
      <c r="E5" s="204" t="s">
        <v>558</v>
      </c>
    </row>
    <row r="6" spans="1:5" ht="28.5" customHeight="1">
      <c r="A6" s="380"/>
      <c r="B6" s="183" t="s">
        <v>336</v>
      </c>
      <c r="C6" s="21">
        <v>130853.8</v>
      </c>
      <c r="D6" s="35" t="s">
        <v>105</v>
      </c>
      <c r="E6" s="204"/>
    </row>
    <row r="7" spans="1:5">
      <c r="A7" s="18">
        <v>2</v>
      </c>
      <c r="B7" s="3" t="s">
        <v>34</v>
      </c>
      <c r="C7" s="192">
        <v>1359893.3</v>
      </c>
      <c r="D7" s="193">
        <v>151486.44</v>
      </c>
      <c r="E7" s="152"/>
    </row>
    <row r="8" spans="1:5">
      <c r="A8" s="18">
        <v>3</v>
      </c>
      <c r="B8" s="17" t="s">
        <v>37</v>
      </c>
      <c r="C8" s="107">
        <v>1391510.04</v>
      </c>
      <c r="D8" s="151">
        <v>42634.55</v>
      </c>
      <c r="E8" s="152"/>
    </row>
    <row r="9" spans="1:5">
      <c r="A9" s="18">
        <v>4</v>
      </c>
      <c r="B9" s="3" t="s">
        <v>44</v>
      </c>
      <c r="C9" s="105">
        <v>302486.48</v>
      </c>
      <c r="D9" s="35" t="s">
        <v>105</v>
      </c>
      <c r="E9" s="152"/>
    </row>
    <row r="10" spans="1:5">
      <c r="A10" s="18">
        <v>5</v>
      </c>
      <c r="B10" s="17" t="s">
        <v>45</v>
      </c>
      <c r="C10" s="94">
        <v>439342.22</v>
      </c>
      <c r="D10" s="150">
        <v>251857.06</v>
      </c>
      <c r="E10" s="152"/>
    </row>
    <row r="11" spans="1:5">
      <c r="A11" s="18">
        <v>6</v>
      </c>
      <c r="B11" s="17" t="s">
        <v>48</v>
      </c>
      <c r="C11" s="21">
        <v>744604.15</v>
      </c>
      <c r="D11" s="35" t="s">
        <v>105</v>
      </c>
      <c r="E11" s="152"/>
    </row>
    <row r="12" spans="1:5">
      <c r="A12" s="18">
        <v>7</v>
      </c>
      <c r="B12" s="17" t="s">
        <v>52</v>
      </c>
      <c r="C12" s="21">
        <v>407760.24</v>
      </c>
      <c r="D12" s="35" t="s">
        <v>105</v>
      </c>
      <c r="E12" s="152"/>
    </row>
    <row r="13" spans="1:5">
      <c r="A13" s="18">
        <v>8</v>
      </c>
      <c r="B13" s="17" t="s">
        <v>53</v>
      </c>
      <c r="C13" s="21">
        <v>169164.53</v>
      </c>
      <c r="D13" s="35" t="s">
        <v>105</v>
      </c>
      <c r="E13" s="152"/>
    </row>
    <row r="14" spans="1:5">
      <c r="A14" s="18">
        <v>9</v>
      </c>
      <c r="B14" s="3" t="s">
        <v>55</v>
      </c>
      <c r="C14" s="35" t="s">
        <v>105</v>
      </c>
      <c r="D14" s="35" t="s">
        <v>105</v>
      </c>
      <c r="E14" s="152"/>
    </row>
    <row r="15" spans="1:5">
      <c r="A15" s="18">
        <v>10</v>
      </c>
      <c r="B15" s="17" t="s">
        <v>57</v>
      </c>
      <c r="C15" s="21">
        <v>967428.39</v>
      </c>
      <c r="D15" s="35" t="s">
        <v>105</v>
      </c>
      <c r="E15" s="152"/>
    </row>
    <row r="16" spans="1:5">
      <c r="A16" s="376" t="s">
        <v>64</v>
      </c>
      <c r="B16" s="377"/>
      <c r="C16" s="13">
        <f>SUM(C5:C15)</f>
        <v>7326315.9300000006</v>
      </c>
      <c r="D16" s="293">
        <f>SUM(D5:D15)</f>
        <v>445978.05</v>
      </c>
      <c r="E16" s="152"/>
    </row>
    <row r="18" spans="2:3" ht="15.75">
      <c r="B18" s="92" t="s">
        <v>130</v>
      </c>
      <c r="C18" s="93">
        <f>SUM(C16)</f>
        <v>7326315.9300000006</v>
      </c>
    </row>
  </sheetData>
  <mergeCells count="4">
    <mergeCell ref="A3:D3"/>
    <mergeCell ref="A16:B16"/>
    <mergeCell ref="A1:C1"/>
    <mergeCell ref="A5:A6"/>
  </mergeCells>
  <phoneticPr fontId="6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5"/>
  <sheetViews>
    <sheetView view="pageBreakPreview" zoomScale="85" zoomScaleNormal="100" zoomScaleSheetLayoutView="85" workbookViewId="0">
      <selection activeCell="G17" sqref="G17"/>
    </sheetView>
  </sheetViews>
  <sheetFormatPr defaultRowHeight="12.75"/>
  <cols>
    <col min="1" max="1" width="4.85546875" style="16" customWidth="1"/>
    <col min="2" max="2" width="29.5703125" style="6" customWidth="1"/>
    <col min="3" max="3" width="21.5703125" style="6" customWidth="1"/>
    <col min="4" max="4" width="17.140625" style="6" customWidth="1"/>
    <col min="5" max="5" width="28.85546875" style="6" customWidth="1"/>
    <col min="6" max="16384" width="9.140625" style="6"/>
  </cols>
  <sheetData>
    <row r="1" spans="1:5" ht="20.25" customHeight="1">
      <c r="A1" s="389" t="s">
        <v>553</v>
      </c>
      <c r="B1" s="389"/>
      <c r="C1" s="389"/>
      <c r="D1" s="389"/>
    </row>
    <row r="2" spans="1:5" ht="13.5" thickBot="1">
      <c r="A2" s="41"/>
      <c r="B2" s="41"/>
    </row>
    <row r="3" spans="1:5" s="24" customFormat="1">
      <c r="A3" s="381" t="s">
        <v>550</v>
      </c>
      <c r="B3" s="382"/>
      <c r="C3" s="382"/>
      <c r="D3" s="382"/>
      <c r="E3" s="383"/>
    </row>
    <row r="4" spans="1:5" s="24" customFormat="1" ht="52.5" customHeight="1">
      <c r="A4" s="142" t="s">
        <v>65</v>
      </c>
      <c r="B4" s="143" t="s">
        <v>66</v>
      </c>
      <c r="C4" s="144" t="s">
        <v>67</v>
      </c>
      <c r="D4" s="144" t="s">
        <v>68</v>
      </c>
      <c r="E4" s="145" t="s">
        <v>69</v>
      </c>
    </row>
    <row r="5" spans="1:5" s="7" customFormat="1">
      <c r="A5" s="384" t="s">
        <v>82</v>
      </c>
      <c r="B5" s="385"/>
      <c r="C5" s="385"/>
      <c r="D5" s="385"/>
      <c r="E5" s="386"/>
    </row>
    <row r="6" spans="1:5" s="8" customFormat="1">
      <c r="A6" s="53">
        <v>1</v>
      </c>
      <c r="B6" s="220" t="s">
        <v>109</v>
      </c>
      <c r="C6" s="239">
        <v>2014</v>
      </c>
      <c r="D6" s="52">
        <v>5390</v>
      </c>
      <c r="E6" s="95" t="s">
        <v>108</v>
      </c>
    </row>
    <row r="7" spans="1:5" s="8" customFormat="1">
      <c r="A7" s="53">
        <v>2</v>
      </c>
      <c r="B7" s="218" t="s">
        <v>110</v>
      </c>
      <c r="C7" s="240">
        <v>2003</v>
      </c>
      <c r="D7" s="29">
        <v>29600</v>
      </c>
      <c r="E7" s="95" t="s">
        <v>108</v>
      </c>
    </row>
    <row r="8" spans="1:5" s="8" customFormat="1">
      <c r="A8" s="53">
        <v>3</v>
      </c>
      <c r="B8" s="237" t="s">
        <v>111</v>
      </c>
      <c r="C8" s="239">
        <v>1999</v>
      </c>
      <c r="D8" s="29">
        <v>5298.46</v>
      </c>
      <c r="E8" s="95" t="s">
        <v>108</v>
      </c>
    </row>
    <row r="9" spans="1:5" s="8" customFormat="1">
      <c r="A9" s="53">
        <v>4</v>
      </c>
      <c r="B9" s="219" t="s">
        <v>112</v>
      </c>
      <c r="C9" s="240">
        <v>2010</v>
      </c>
      <c r="D9" s="29">
        <v>6234.2</v>
      </c>
      <c r="E9" s="95" t="s">
        <v>108</v>
      </c>
    </row>
    <row r="10" spans="1:5" s="8" customFormat="1">
      <c r="A10" s="53">
        <v>5</v>
      </c>
      <c r="B10" s="219" t="s">
        <v>113</v>
      </c>
      <c r="C10" s="240">
        <v>2008</v>
      </c>
      <c r="D10" s="29">
        <v>34160</v>
      </c>
      <c r="E10" s="95" t="s">
        <v>108</v>
      </c>
    </row>
    <row r="11" spans="1:5" s="8" customFormat="1">
      <c r="A11" s="53">
        <v>6</v>
      </c>
      <c r="B11" s="219" t="s">
        <v>547</v>
      </c>
      <c r="C11" s="240">
        <v>2019</v>
      </c>
      <c r="D11" s="65">
        <v>61500</v>
      </c>
      <c r="E11" s="95" t="s">
        <v>108</v>
      </c>
    </row>
    <row r="12" spans="1:5" s="226" customFormat="1">
      <c r="A12" s="53">
        <v>7</v>
      </c>
      <c r="B12" s="219" t="s">
        <v>548</v>
      </c>
      <c r="C12" s="240">
        <v>2018</v>
      </c>
      <c r="D12" s="221">
        <v>49483</v>
      </c>
      <c r="E12" s="95" t="s">
        <v>108</v>
      </c>
    </row>
    <row r="13" spans="1:5" s="226" customFormat="1">
      <c r="A13" s="53">
        <v>8</v>
      </c>
      <c r="B13" s="219" t="s">
        <v>549</v>
      </c>
      <c r="C13" s="240">
        <v>2016</v>
      </c>
      <c r="D13" s="221">
        <v>49938</v>
      </c>
      <c r="E13" s="95" t="s">
        <v>108</v>
      </c>
    </row>
    <row r="14" spans="1:5" s="226" customFormat="1">
      <c r="A14" s="53">
        <v>9</v>
      </c>
      <c r="B14" s="217" t="s">
        <v>114</v>
      </c>
      <c r="C14" s="240">
        <v>2015</v>
      </c>
      <c r="D14" s="221">
        <v>50430</v>
      </c>
      <c r="E14" s="95" t="s">
        <v>108</v>
      </c>
    </row>
    <row r="15" spans="1:5" s="24" customFormat="1" ht="16.5" thickBot="1">
      <c r="A15" s="387" t="s">
        <v>3</v>
      </c>
      <c r="B15" s="388"/>
      <c r="C15" s="388"/>
      <c r="D15" s="294">
        <f>SUM(D6:D14)</f>
        <v>292033.66000000003</v>
      </c>
      <c r="E15" s="295"/>
    </row>
  </sheetData>
  <mergeCells count="4">
    <mergeCell ref="A3:E3"/>
    <mergeCell ref="A5:E5"/>
    <mergeCell ref="A15:C15"/>
    <mergeCell ref="A1:D1"/>
  </mergeCells>
  <phoneticPr fontId="15" type="noConversion"/>
  <printOptions horizontalCentered="1"/>
  <pageMargins left="0.47244094488188981" right="0.15748031496062992" top="0.98425196850393704" bottom="0.98425196850393704" header="0.51181102362204722" footer="0.51181102362204722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2"/>
  <sheetViews>
    <sheetView view="pageBreakPreview" zoomScale="85" zoomScaleNormal="100" zoomScaleSheetLayoutView="85" workbookViewId="0">
      <selection activeCell="I12" sqref="I12"/>
    </sheetView>
  </sheetViews>
  <sheetFormatPr defaultRowHeight="12.75"/>
  <cols>
    <col min="1" max="1" width="3.5703125" style="9" bestFit="1" customWidth="1"/>
    <col min="2" max="2" width="44" customWidth="1"/>
    <col min="3" max="4" width="9.140625" hidden="1" customWidth="1"/>
    <col min="6" max="6" width="35.42578125" customWidth="1"/>
  </cols>
  <sheetData>
    <row r="1" spans="1:6" ht="78" customHeight="1" thickBot="1">
      <c r="A1" s="390" t="s">
        <v>554</v>
      </c>
      <c r="B1" s="391"/>
      <c r="C1" s="391"/>
      <c r="D1" s="391"/>
      <c r="E1" s="391"/>
      <c r="F1" s="392"/>
    </row>
    <row r="3" spans="1:6" ht="27" customHeight="1">
      <c r="A3" s="146" t="s">
        <v>9</v>
      </c>
      <c r="B3" s="147" t="s">
        <v>10</v>
      </c>
      <c r="C3" s="146" t="s">
        <v>9</v>
      </c>
      <c r="D3" s="148" t="s">
        <v>10</v>
      </c>
      <c r="E3" s="398" t="s">
        <v>99</v>
      </c>
      <c r="F3" s="398"/>
    </row>
    <row r="4" spans="1:6">
      <c r="A4" s="393" t="s">
        <v>123</v>
      </c>
      <c r="B4" s="393"/>
      <c r="C4" s="393"/>
      <c r="D4" s="393"/>
      <c r="E4" s="393"/>
      <c r="F4" s="393"/>
    </row>
    <row r="5" spans="1:6" ht="39" customHeight="1">
      <c r="A5" s="33">
        <v>1</v>
      </c>
      <c r="B5" s="397" t="s">
        <v>98</v>
      </c>
      <c r="C5" s="400"/>
      <c r="D5" s="400"/>
      <c r="E5" s="394" t="s">
        <v>100</v>
      </c>
      <c r="F5" s="394"/>
    </row>
    <row r="6" spans="1:6">
      <c r="A6" s="393" t="s">
        <v>124</v>
      </c>
      <c r="B6" s="393"/>
      <c r="C6" s="393"/>
      <c r="D6" s="393"/>
      <c r="E6" s="393"/>
      <c r="F6" s="393"/>
    </row>
    <row r="7" spans="1:6" ht="26.25" customHeight="1">
      <c r="A7" s="19">
        <v>1</v>
      </c>
      <c r="B7" s="397" t="s">
        <v>106</v>
      </c>
      <c r="C7" s="397"/>
      <c r="D7" s="397"/>
      <c r="E7" s="395" t="s">
        <v>105</v>
      </c>
      <c r="F7" s="396"/>
    </row>
    <row r="8" spans="1:6">
      <c r="A8" s="393" t="s">
        <v>125</v>
      </c>
      <c r="B8" s="393"/>
      <c r="C8" s="393"/>
      <c r="D8" s="393"/>
      <c r="E8" s="393"/>
      <c r="F8" s="393"/>
    </row>
    <row r="9" spans="1:6" s="42" customFormat="1" ht="27" customHeight="1">
      <c r="A9" s="19">
        <v>1</v>
      </c>
      <c r="B9" s="397" t="s">
        <v>104</v>
      </c>
      <c r="C9" s="397"/>
      <c r="D9" s="397"/>
      <c r="E9" s="395" t="s">
        <v>105</v>
      </c>
      <c r="F9" s="396"/>
    </row>
    <row r="10" spans="1:6">
      <c r="A10" s="393" t="s">
        <v>126</v>
      </c>
      <c r="B10" s="393"/>
      <c r="C10" s="393"/>
      <c r="D10" s="393"/>
      <c r="E10" s="393"/>
      <c r="F10" s="393"/>
    </row>
    <row r="11" spans="1:6" ht="26.25" customHeight="1">
      <c r="A11" s="19">
        <v>1</v>
      </c>
      <c r="B11" s="397" t="s">
        <v>107</v>
      </c>
      <c r="C11" s="399"/>
      <c r="D11" s="399"/>
      <c r="E11" s="395" t="s">
        <v>105</v>
      </c>
      <c r="F11" s="396"/>
    </row>
    <row r="12" spans="1:6" ht="12" customHeight="1"/>
  </sheetData>
  <mergeCells count="14">
    <mergeCell ref="E11:F11"/>
    <mergeCell ref="E3:F3"/>
    <mergeCell ref="B11:D11"/>
    <mergeCell ref="B5:D5"/>
    <mergeCell ref="A4:F4"/>
    <mergeCell ref="A6:F6"/>
    <mergeCell ref="B7:D7"/>
    <mergeCell ref="A1:F1"/>
    <mergeCell ref="A10:F10"/>
    <mergeCell ref="E5:F5"/>
    <mergeCell ref="E7:F7"/>
    <mergeCell ref="E9:F9"/>
    <mergeCell ref="B9:D9"/>
    <mergeCell ref="A8:F8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informacje ogólne</vt:lpstr>
      <vt:lpstr>budynki</vt:lpstr>
      <vt:lpstr>elektronika</vt:lpstr>
      <vt:lpstr>śr. trwałe</vt:lpstr>
      <vt:lpstr>maszyny</vt:lpstr>
      <vt:lpstr>lokalizacje</vt:lpstr>
      <vt:lpstr>budynki!Obszar_wydruku</vt:lpstr>
      <vt:lpstr>elektronika!Obszar_wydruku</vt:lpstr>
      <vt:lpstr>'informacje ogólne'!Obszar_wydruku</vt:lpstr>
      <vt:lpstr>lokalizacje!Obszar_wydruku</vt:lpstr>
      <vt:lpstr>'śr. trwałe'!Obszar_wydruku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marta.kosinska</cp:lastModifiedBy>
  <cp:lastPrinted>2018-12-14T09:18:36Z</cp:lastPrinted>
  <dcterms:created xsi:type="dcterms:W3CDTF">2003-03-13T10:23:20Z</dcterms:created>
  <dcterms:modified xsi:type="dcterms:W3CDTF">2020-10-26T08:09:09Z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